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0" yWindow="-15" windowWidth="16050" windowHeight="1191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25725"/>
</workbook>
</file>

<file path=xl/calcChain.xml><?xml version="1.0" encoding="utf-8"?>
<calcChain xmlns="http://schemas.openxmlformats.org/spreadsheetml/2006/main">
  <c r="H26" i="7"/>
  <c r="H25"/>
  <c r="AK155" l="1"/>
  <c r="AK154" s="1"/>
  <c r="AK153" s="1"/>
  <c r="AK152" s="1"/>
  <c r="AK148"/>
  <c r="AK147" s="1"/>
  <c r="AK146" s="1"/>
  <c r="AK142"/>
  <c r="AK141"/>
  <c r="AK138"/>
  <c r="AK137"/>
  <c r="AK136" s="1"/>
  <c r="AK131"/>
  <c r="AK125"/>
  <c r="AK121"/>
  <c r="AK111"/>
  <c r="AK107"/>
  <c r="AK106"/>
  <c r="AK105" s="1"/>
  <c r="AK98"/>
  <c r="AK97" s="1"/>
  <c r="AK96" s="1"/>
  <c r="AK92"/>
  <c r="AK91" s="1"/>
  <c r="AK86"/>
  <c r="AK85" s="1"/>
  <c r="AK78"/>
  <c r="AK74"/>
  <c r="AK73"/>
  <c r="AK72" s="1"/>
  <c r="AK67"/>
  <c r="AK64"/>
  <c r="AK63" s="1"/>
  <c r="AK61"/>
  <c r="AK55"/>
  <c r="AK46"/>
  <c r="AK42"/>
  <c r="AK41"/>
  <c r="AK40" s="1"/>
  <c r="AK35"/>
  <c r="AK29"/>
  <c r="AK28" s="1"/>
  <c r="AK23"/>
  <c r="AK19"/>
  <c r="X155"/>
  <c r="X154" s="1"/>
  <c r="X153" s="1"/>
  <c r="X152" s="1"/>
  <c r="X148"/>
  <c r="X147" s="1"/>
  <c r="X146" s="1"/>
  <c r="X142"/>
  <c r="X141" s="1"/>
  <c r="X138"/>
  <c r="X137" s="1"/>
  <c r="X131"/>
  <c r="X125"/>
  <c r="X121"/>
  <c r="X111"/>
  <c r="X107"/>
  <c r="X106"/>
  <c r="X105" s="1"/>
  <c r="X98"/>
  <c r="X97" s="1"/>
  <c r="X96" s="1"/>
  <c r="X92"/>
  <c r="X91" s="1"/>
  <c r="X86"/>
  <c r="X85" s="1"/>
  <c r="X78"/>
  <c r="X74"/>
  <c r="X73" s="1"/>
  <c r="X72" s="1"/>
  <c r="X67"/>
  <c r="X64"/>
  <c r="X63"/>
  <c r="X61"/>
  <c r="X55"/>
  <c r="X54" s="1"/>
  <c r="X53" s="1"/>
  <c r="X46"/>
  <c r="X42"/>
  <c r="X41" s="1"/>
  <c r="X40" s="1"/>
  <c r="X35"/>
  <c r="X29"/>
  <c r="X28" s="1"/>
  <c r="X23"/>
  <c r="X19"/>
  <c r="X18" s="1"/>
  <c r="X17" s="1"/>
  <c r="Y19"/>
  <c r="Y23"/>
  <c r="Y29"/>
  <c r="Y35"/>
  <c r="Y28" s="1"/>
  <c r="Y42"/>
  <c r="Y46"/>
  <c r="Y55"/>
  <c r="Y61"/>
  <c r="Y54" s="1"/>
  <c r="Y64"/>
  <c r="Y67"/>
  <c r="Y74"/>
  <c r="Y78"/>
  <c r="Y73" s="1"/>
  <c r="Y72" s="1"/>
  <c r="Y86"/>
  <c r="Y85" s="1"/>
  <c r="Y92"/>
  <c r="Y91" s="1"/>
  <c r="Y98"/>
  <c r="Y97" s="1"/>
  <c r="Y96" s="1"/>
  <c r="Y107"/>
  <c r="Y111"/>
  <c r="Y121"/>
  <c r="Y125"/>
  <c r="Y131"/>
  <c r="Y138"/>
  <c r="Y137" s="1"/>
  <c r="Y142"/>
  <c r="Y141" s="1"/>
  <c r="Y148"/>
  <c r="Y147" s="1"/>
  <c r="Y146" s="1"/>
  <c r="Y155"/>
  <c r="Y154" s="1"/>
  <c r="Y153" s="1"/>
  <c r="Y152" s="1"/>
  <c r="AL42" i="9"/>
  <c r="AL41" s="1"/>
  <c r="AL37"/>
  <c r="AL36" s="1"/>
  <c r="AL32"/>
  <c r="AL31" s="1"/>
  <c r="AL29"/>
  <c r="AL26"/>
  <c r="AL24"/>
  <c r="AL21"/>
  <c r="AL14"/>
  <c r="AL13" s="1"/>
  <c r="AL9" s="1"/>
  <c r="Y42"/>
  <c r="Y41" s="1"/>
  <c r="Y37"/>
  <c r="Y36" s="1"/>
  <c r="Y32"/>
  <c r="Y31" s="1"/>
  <c r="Y29"/>
  <c r="Y26"/>
  <c r="Y24"/>
  <c r="Y21"/>
  <c r="Y14"/>
  <c r="K199" i="7"/>
  <c r="K198" s="1"/>
  <c r="K196"/>
  <c r="K191"/>
  <c r="K187"/>
  <c r="K186" s="1"/>
  <c r="K176"/>
  <c r="K175" s="1"/>
  <c r="K173"/>
  <c r="K168"/>
  <c r="K164"/>
  <c r="K163" s="1"/>
  <c r="K155"/>
  <c r="K154" s="1"/>
  <c r="K153" s="1"/>
  <c r="K152" s="1"/>
  <c r="K148"/>
  <c r="K147" s="1"/>
  <c r="K146" s="1"/>
  <c r="K142"/>
  <c r="K141"/>
  <c r="K138"/>
  <c r="K137"/>
  <c r="K136" s="1"/>
  <c r="K131"/>
  <c r="K125"/>
  <c r="K121"/>
  <c r="K111"/>
  <c r="K106" s="1"/>
  <c r="K105" s="1"/>
  <c r="K107"/>
  <c r="K98"/>
  <c r="K97" s="1"/>
  <c r="K96" s="1"/>
  <c r="K92"/>
  <c r="K91"/>
  <c r="K86"/>
  <c r="K85"/>
  <c r="K84" s="1"/>
  <c r="K78"/>
  <c r="K74"/>
  <c r="K73" s="1"/>
  <c r="K72" s="1"/>
  <c r="K67"/>
  <c r="K64"/>
  <c r="K63"/>
  <c r="K61"/>
  <c r="K55"/>
  <c r="K54" s="1"/>
  <c r="K53" s="1"/>
  <c r="K46"/>
  <c r="K42"/>
  <c r="K41" s="1"/>
  <c r="K40" s="1"/>
  <c r="K35"/>
  <c r="K29"/>
  <c r="K28"/>
  <c r="K23"/>
  <c r="K19"/>
  <c r="K18" s="1"/>
  <c r="K17" s="1"/>
  <c r="K42" i="9"/>
  <c r="K41" s="1"/>
  <c r="K37"/>
  <c r="K36" s="1"/>
  <c r="K32"/>
  <c r="K31" s="1"/>
  <c r="K29"/>
  <c r="K26"/>
  <c r="K24"/>
  <c r="K21"/>
  <c r="K14"/>
  <c r="K13" s="1"/>
  <c r="X136" i="7" l="1"/>
  <c r="AK84"/>
  <c r="Y120"/>
  <c r="Y119" s="1"/>
  <c r="X84"/>
  <c r="K120"/>
  <c r="K119" s="1"/>
  <c r="Y106"/>
  <c r="Y105" s="1"/>
  <c r="Y63"/>
  <c r="X120"/>
  <c r="X119" s="1"/>
  <c r="X118" s="1"/>
  <c r="AK18"/>
  <c r="AK17" s="1"/>
  <c r="AK16" s="1"/>
  <c r="AK54"/>
  <c r="AK53" s="1"/>
  <c r="AK52" s="1"/>
  <c r="AK120"/>
  <c r="AK119" s="1"/>
  <c r="AK118" s="1"/>
  <c r="AK12"/>
  <c r="Y136"/>
  <c r="Y84"/>
  <c r="Y41"/>
  <c r="Y40" s="1"/>
  <c r="Y18"/>
  <c r="Y17" s="1"/>
  <c r="Y16" s="1"/>
  <c r="X16"/>
  <c r="Y53"/>
  <c r="Y52" s="1"/>
  <c r="Y118"/>
  <c r="X52"/>
  <c r="K118"/>
  <c r="Y13" i="9"/>
  <c r="Y9" s="1"/>
  <c r="K16" i="7"/>
  <c r="K52"/>
  <c r="K162"/>
  <c r="K161" s="1"/>
  <c r="K185"/>
  <c r="K184" s="1"/>
  <c r="K9" i="9"/>
  <c r="P42"/>
  <c r="P41" s="1"/>
  <c r="P37"/>
  <c r="P36"/>
  <c r="P32"/>
  <c r="P31" s="1"/>
  <c r="P29"/>
  <c r="P26"/>
  <c r="P24"/>
  <c r="P21"/>
  <c r="P14"/>
  <c r="AC42"/>
  <c r="AC41"/>
  <c r="AC37"/>
  <c r="AC36" s="1"/>
  <c r="AC32"/>
  <c r="AC31" s="1"/>
  <c r="AC29"/>
  <c r="AC26"/>
  <c r="AC24"/>
  <c r="AC21"/>
  <c r="AC14"/>
  <c r="AP42"/>
  <c r="AP41" s="1"/>
  <c r="AP37"/>
  <c r="AP36" s="1"/>
  <c r="AP32"/>
  <c r="AP31" s="1"/>
  <c r="AP29"/>
  <c r="AP26"/>
  <c r="AP24"/>
  <c r="AP21"/>
  <c r="AP14"/>
  <c r="AP199" i="7"/>
  <c r="AP198" s="1"/>
  <c r="AP196"/>
  <c r="AP191"/>
  <c r="AP187"/>
  <c r="AP176"/>
  <c r="AP175" s="1"/>
  <c r="AP173"/>
  <c r="AP168"/>
  <c r="AP164"/>
  <c r="AP155"/>
  <c r="AP154" s="1"/>
  <c r="AP153" s="1"/>
  <c r="AP152" s="1"/>
  <c r="AP148"/>
  <c r="AP147" s="1"/>
  <c r="AP146" s="1"/>
  <c r="AP142"/>
  <c r="AP141" s="1"/>
  <c r="AP138"/>
  <c r="AP137" s="1"/>
  <c r="AP136" s="1"/>
  <c r="AP131"/>
  <c r="AP125"/>
  <c r="AP121"/>
  <c r="AP111"/>
  <c r="AP107"/>
  <c r="AP106" s="1"/>
  <c r="AP105" s="1"/>
  <c r="AP98"/>
  <c r="AP97" s="1"/>
  <c r="AP96" s="1"/>
  <c r="AP92"/>
  <c r="AP91" s="1"/>
  <c r="AP86"/>
  <c r="AP85" s="1"/>
  <c r="AP78"/>
  <c r="AP74"/>
  <c r="AP73" s="1"/>
  <c r="AP72" s="1"/>
  <c r="AP67"/>
  <c r="AP64"/>
  <c r="AP61"/>
  <c r="AP55"/>
  <c r="AP46"/>
  <c r="AP42"/>
  <c r="AP41"/>
  <c r="AP40" s="1"/>
  <c r="AP35"/>
  <c r="AP29"/>
  <c r="AP28" s="1"/>
  <c r="AP23"/>
  <c r="AP19"/>
  <c r="AP18" s="1"/>
  <c r="AC155"/>
  <c r="AC154" s="1"/>
  <c r="AC153" s="1"/>
  <c r="AC152" s="1"/>
  <c r="AC148"/>
  <c r="AC147" s="1"/>
  <c r="AC146" s="1"/>
  <c r="AC142"/>
  <c r="AC141"/>
  <c r="AC138"/>
  <c r="AC137"/>
  <c r="AC131"/>
  <c r="AC125"/>
  <c r="AC121"/>
  <c r="AC111"/>
  <c r="AC107"/>
  <c r="AC106"/>
  <c r="AC105" s="1"/>
  <c r="AC98"/>
  <c r="AC97"/>
  <c r="AC96" s="1"/>
  <c r="AC92"/>
  <c r="AC91" s="1"/>
  <c r="AC86"/>
  <c r="AC85" s="1"/>
  <c r="AC78"/>
  <c r="AC74"/>
  <c r="AC67"/>
  <c r="AC64"/>
  <c r="AC63" s="1"/>
  <c r="AC61"/>
  <c r="AC55"/>
  <c r="AC46"/>
  <c r="AC42"/>
  <c r="AC41" s="1"/>
  <c r="AC40" s="1"/>
  <c r="AC35"/>
  <c r="AC29"/>
  <c r="AC23"/>
  <c r="AC19"/>
  <c r="P199"/>
  <c r="P198" s="1"/>
  <c r="P196"/>
  <c r="P191"/>
  <c r="P187"/>
  <c r="P176"/>
  <c r="P175" s="1"/>
  <c r="P173"/>
  <c r="P168"/>
  <c r="P164"/>
  <c r="P155"/>
  <c r="P154" s="1"/>
  <c r="P153" s="1"/>
  <c r="P152" s="1"/>
  <c r="P148"/>
  <c r="P147" s="1"/>
  <c r="P146" s="1"/>
  <c r="P142"/>
  <c r="P141" s="1"/>
  <c r="P138"/>
  <c r="P137" s="1"/>
  <c r="P131"/>
  <c r="P125"/>
  <c r="P121"/>
  <c r="P111"/>
  <c r="P107"/>
  <c r="P106" s="1"/>
  <c r="P105" s="1"/>
  <c r="P98"/>
  <c r="P97" s="1"/>
  <c r="P96" s="1"/>
  <c r="P92"/>
  <c r="P91" s="1"/>
  <c r="P86"/>
  <c r="P85" s="1"/>
  <c r="P78"/>
  <c r="P74"/>
  <c r="P73"/>
  <c r="P72" s="1"/>
  <c r="P67"/>
  <c r="P64"/>
  <c r="P63" s="1"/>
  <c r="P61"/>
  <c r="P55"/>
  <c r="P46"/>
  <c r="P42"/>
  <c r="P41" s="1"/>
  <c r="P40" s="1"/>
  <c r="P35"/>
  <c r="P29"/>
  <c r="P23"/>
  <c r="P19"/>
  <c r="Y10" i="9" l="1"/>
  <c r="Y12" i="7"/>
  <c r="P13" i="9"/>
  <c r="P18" i="7"/>
  <c r="P28"/>
  <c r="P54"/>
  <c r="AC18"/>
  <c r="AC28"/>
  <c r="AC54"/>
  <c r="AC73"/>
  <c r="AC72" s="1"/>
  <c r="AP63"/>
  <c r="AP163"/>
  <c r="AP186"/>
  <c r="AP13" i="9"/>
  <c r="Y13" i="7"/>
  <c r="X12"/>
  <c r="K12"/>
  <c r="K13" s="1"/>
  <c r="AP84"/>
  <c r="P17"/>
  <c r="P120"/>
  <c r="P119" s="1"/>
  <c r="AC53"/>
  <c r="P186"/>
  <c r="P185" s="1"/>
  <c r="P184" s="1"/>
  <c r="AC120"/>
  <c r="AC119" s="1"/>
  <c r="AP54"/>
  <c r="AP53" s="1"/>
  <c r="AP52" s="1"/>
  <c r="AP120"/>
  <c r="AP119" s="1"/>
  <c r="AP118" s="1"/>
  <c r="P53"/>
  <c r="AC17"/>
  <c r="AC16" s="1"/>
  <c r="AC84"/>
  <c r="AC13" i="9"/>
  <c r="AC9" s="1"/>
  <c r="AP17" i="7"/>
  <c r="AP16" s="1"/>
  <c r="P9" i="9"/>
  <c r="AP9"/>
  <c r="AP162" i="7"/>
  <c r="AP161" s="1"/>
  <c r="AP185"/>
  <c r="AP184" s="1"/>
  <c r="P84"/>
  <c r="AC136"/>
  <c r="P136"/>
  <c r="P163"/>
  <c r="P162"/>
  <c r="P161" s="1"/>
  <c r="P16"/>
  <c r="P118"/>
  <c r="AT42"/>
  <c r="AS42"/>
  <c r="AR42"/>
  <c r="AQ42"/>
  <c r="AO42"/>
  <c r="AN42"/>
  <c r="AM42"/>
  <c r="AL42"/>
  <c r="AJ42"/>
  <c r="AI42"/>
  <c r="AG42"/>
  <c r="AF42"/>
  <c r="AE42"/>
  <c r="AD42"/>
  <c r="AB42"/>
  <c r="AA42"/>
  <c r="Z42"/>
  <c r="W42"/>
  <c r="V42"/>
  <c r="T42"/>
  <c r="S42"/>
  <c r="R42"/>
  <c r="Q42"/>
  <c r="O42"/>
  <c r="N42"/>
  <c r="M42"/>
  <c r="L42"/>
  <c r="J42"/>
  <c r="I46"/>
  <c r="I42"/>
  <c r="AH50"/>
  <c r="U50"/>
  <c r="H50"/>
  <c r="AH49"/>
  <c r="U49"/>
  <c r="H49"/>
  <c r="AH48"/>
  <c r="U48"/>
  <c r="H48"/>
  <c r="AH47"/>
  <c r="U47"/>
  <c r="H47"/>
  <c r="AT46"/>
  <c r="AT41" s="1"/>
  <c r="AT40" s="1"/>
  <c r="AS46"/>
  <c r="AS41" s="1"/>
  <c r="AS40" s="1"/>
  <c r="AR46"/>
  <c r="AQ46"/>
  <c r="AQ41" s="1"/>
  <c r="AQ40" s="1"/>
  <c r="AO46"/>
  <c r="AO41" s="1"/>
  <c r="AO40" s="1"/>
  <c r="AN46"/>
  <c r="AN41" s="1"/>
  <c r="AN40" s="1"/>
  <c r="AM46"/>
  <c r="AL46"/>
  <c r="AL41" s="1"/>
  <c r="AL40" s="1"/>
  <c r="AJ46"/>
  <c r="AJ41" s="1"/>
  <c r="AJ40" s="1"/>
  <c r="AI46"/>
  <c r="AI41" s="1"/>
  <c r="AI40" s="1"/>
  <c r="AG46"/>
  <c r="AF46"/>
  <c r="AE46"/>
  <c r="AE41" s="1"/>
  <c r="AE40" s="1"/>
  <c r="AD46"/>
  <c r="AB46"/>
  <c r="AA46"/>
  <c r="Z46"/>
  <c r="W46"/>
  <c r="V46"/>
  <c r="T46"/>
  <c r="T41" s="1"/>
  <c r="T40" s="1"/>
  <c r="S46"/>
  <c r="R46"/>
  <c r="R41" s="1"/>
  <c r="R40" s="1"/>
  <c r="Q46"/>
  <c r="O46"/>
  <c r="O41" s="1"/>
  <c r="O40" s="1"/>
  <c r="N46"/>
  <c r="M46"/>
  <c r="L46"/>
  <c r="J46"/>
  <c r="AH45"/>
  <c r="U45"/>
  <c r="H45"/>
  <c r="AH44"/>
  <c r="U44"/>
  <c r="H44"/>
  <c r="AH43"/>
  <c r="U43"/>
  <c r="H43"/>
  <c r="J42" i="9"/>
  <c r="J41" s="1"/>
  <c r="J37"/>
  <c r="J36" s="1"/>
  <c r="J32"/>
  <c r="J31" s="1"/>
  <c r="J29"/>
  <c r="J26"/>
  <c r="J24"/>
  <c r="J21"/>
  <c r="J14"/>
  <c r="W42"/>
  <c r="W41" s="1"/>
  <c r="W37"/>
  <c r="W36"/>
  <c r="W32"/>
  <c r="W31" s="1"/>
  <c r="W29"/>
  <c r="W26"/>
  <c r="W24"/>
  <c r="W21"/>
  <c r="W14"/>
  <c r="AJ42"/>
  <c r="AJ41" s="1"/>
  <c r="AJ37"/>
  <c r="AJ36" s="1"/>
  <c r="AJ32"/>
  <c r="AJ31" s="1"/>
  <c r="AJ29"/>
  <c r="AJ26"/>
  <c r="AJ24"/>
  <c r="AJ21"/>
  <c r="AJ14"/>
  <c r="AJ155" i="7"/>
  <c r="AJ154" s="1"/>
  <c r="AJ153" s="1"/>
  <c r="AJ152" s="1"/>
  <c r="AJ148"/>
  <c r="AJ147" s="1"/>
  <c r="AJ146" s="1"/>
  <c r="AJ142"/>
  <c r="AJ141" s="1"/>
  <c r="AJ138"/>
  <c r="AJ137" s="1"/>
  <c r="AJ131"/>
  <c r="AJ125"/>
  <c r="AJ121"/>
  <c r="AJ111"/>
  <c r="AJ107"/>
  <c r="AJ98"/>
  <c r="AJ97" s="1"/>
  <c r="AJ96" s="1"/>
  <c r="AJ92"/>
  <c r="AJ91" s="1"/>
  <c r="AJ86"/>
  <c r="AJ85" s="1"/>
  <c r="AJ78"/>
  <c r="AJ74"/>
  <c r="AJ67"/>
  <c r="AJ64"/>
  <c r="AJ61"/>
  <c r="AJ55"/>
  <c r="AJ35"/>
  <c r="AJ29"/>
  <c r="AJ23"/>
  <c r="AJ19"/>
  <c r="J199"/>
  <c r="J198" s="1"/>
  <c r="J196"/>
  <c r="J191"/>
  <c r="J187"/>
  <c r="J176"/>
  <c r="J175" s="1"/>
  <c r="J173"/>
  <c r="J168"/>
  <c r="J164"/>
  <c r="J155"/>
  <c r="J154" s="1"/>
  <c r="J153" s="1"/>
  <c r="J152" s="1"/>
  <c r="J148"/>
  <c r="J147" s="1"/>
  <c r="J146" s="1"/>
  <c r="J142"/>
  <c r="J141"/>
  <c r="J138"/>
  <c r="J137" s="1"/>
  <c r="J131"/>
  <c r="J125"/>
  <c r="J121"/>
  <c r="J111"/>
  <c r="J107"/>
  <c r="J98"/>
  <c r="J97"/>
  <c r="J96" s="1"/>
  <c r="J92"/>
  <c r="J91" s="1"/>
  <c r="J86"/>
  <c r="J85" s="1"/>
  <c r="J78"/>
  <c r="J74"/>
  <c r="J67"/>
  <c r="J64"/>
  <c r="J61"/>
  <c r="J55"/>
  <c r="J35"/>
  <c r="J29"/>
  <c r="J23"/>
  <c r="J19"/>
  <c r="W155"/>
  <c r="W154" s="1"/>
  <c r="W153" s="1"/>
  <c r="W152" s="1"/>
  <c r="W148"/>
  <c r="W147" s="1"/>
  <c r="W146" s="1"/>
  <c r="W142"/>
  <c r="W141"/>
  <c r="W138"/>
  <c r="W137" s="1"/>
  <c r="W131"/>
  <c r="W125"/>
  <c r="W121"/>
  <c r="W111"/>
  <c r="W107"/>
  <c r="W98"/>
  <c r="W97" s="1"/>
  <c r="W96" s="1"/>
  <c r="W92"/>
  <c r="W91" s="1"/>
  <c r="W86"/>
  <c r="W85" s="1"/>
  <c r="W78"/>
  <c r="W74"/>
  <c r="W67"/>
  <c r="W64"/>
  <c r="W63" s="1"/>
  <c r="W61"/>
  <c r="W55"/>
  <c r="W35"/>
  <c r="W29"/>
  <c r="W23"/>
  <c r="W19"/>
  <c r="K10" i="9" l="1"/>
  <c r="I41" i="7"/>
  <c r="I40" s="1"/>
  <c r="AP12"/>
  <c r="W73"/>
  <c r="W72" s="1"/>
  <c r="AC118"/>
  <c r="AC52"/>
  <c r="AJ106"/>
  <c r="AJ105" s="1"/>
  <c r="AD41"/>
  <c r="AD40" s="1"/>
  <c r="J41"/>
  <c r="J40" s="1"/>
  <c r="P52"/>
  <c r="AM41"/>
  <c r="AM40" s="1"/>
  <c r="AR41"/>
  <c r="AR40" s="1"/>
  <c r="L41"/>
  <c r="L40" s="1"/>
  <c r="AP10" i="9"/>
  <c r="AP13" i="7"/>
  <c r="AJ13" i="9"/>
  <c r="AJ9" s="1"/>
  <c r="W13"/>
  <c r="W9" s="1"/>
  <c r="J13"/>
  <c r="J9" s="1"/>
  <c r="U46" i="7"/>
  <c r="P12"/>
  <c r="Z41"/>
  <c r="Z40" s="1"/>
  <c r="AC12"/>
  <c r="Q41"/>
  <c r="Q40" s="1"/>
  <c r="V41"/>
  <c r="V40" s="1"/>
  <c r="AA41"/>
  <c r="AA40" s="1"/>
  <c r="AF41"/>
  <c r="AF40" s="1"/>
  <c r="M41"/>
  <c r="M40" s="1"/>
  <c r="W41"/>
  <c r="W40" s="1"/>
  <c r="AB41"/>
  <c r="AB40" s="1"/>
  <c r="AG41"/>
  <c r="AG40" s="1"/>
  <c r="N41"/>
  <c r="N40" s="1"/>
  <c r="S41"/>
  <c r="S40" s="1"/>
  <c r="H46"/>
  <c r="J163"/>
  <c r="J162" s="1"/>
  <c r="J161" s="1"/>
  <c r="J63"/>
  <c r="AJ73"/>
  <c r="AJ72" s="1"/>
  <c r="AJ28"/>
  <c r="AJ63"/>
  <c r="AH42"/>
  <c r="J28"/>
  <c r="W106"/>
  <c r="W105" s="1"/>
  <c r="J73"/>
  <c r="J72" s="1"/>
  <c r="J136"/>
  <c r="H42"/>
  <c r="AH46"/>
  <c r="U42"/>
  <c r="W28"/>
  <c r="W84"/>
  <c r="J54"/>
  <c r="J53" s="1"/>
  <c r="J186"/>
  <c r="J185" s="1"/>
  <c r="J184" s="1"/>
  <c r="J106"/>
  <c r="J105" s="1"/>
  <c r="W18"/>
  <c r="W120"/>
  <c r="W119" s="1"/>
  <c r="AJ18"/>
  <c r="AJ54"/>
  <c r="AJ120"/>
  <c r="AJ119" s="1"/>
  <c r="W54"/>
  <c r="W53" s="1"/>
  <c r="J84"/>
  <c r="W136"/>
  <c r="J18"/>
  <c r="J17" s="1"/>
  <c r="J16" s="1"/>
  <c r="J120"/>
  <c r="J119" s="1"/>
  <c r="J118" s="1"/>
  <c r="AJ136"/>
  <c r="AJ84"/>
  <c r="AH20"/>
  <c r="AH21"/>
  <c r="L23"/>
  <c r="M23"/>
  <c r="N23"/>
  <c r="O23"/>
  <c r="Q23"/>
  <c r="R23"/>
  <c r="S23"/>
  <c r="T23"/>
  <c r="L29"/>
  <c r="M29"/>
  <c r="N29"/>
  <c r="O29"/>
  <c r="Q29"/>
  <c r="R29"/>
  <c r="S29"/>
  <c r="T29"/>
  <c r="O125"/>
  <c r="U62"/>
  <c r="AX31" s="1"/>
  <c r="H62"/>
  <c r="AW31" s="1"/>
  <c r="AT61"/>
  <c r="AS61"/>
  <c r="AR61"/>
  <c r="AQ61"/>
  <c r="AO61"/>
  <c r="AN61"/>
  <c r="AM61"/>
  <c r="AL61"/>
  <c r="AI61"/>
  <c r="AG61"/>
  <c r="AF61"/>
  <c r="AE61"/>
  <c r="AD61"/>
  <c r="AB61"/>
  <c r="AA61"/>
  <c r="Z61"/>
  <c r="V61"/>
  <c r="T61"/>
  <c r="S61"/>
  <c r="R61"/>
  <c r="Q61"/>
  <c r="O61"/>
  <c r="N61"/>
  <c r="M61"/>
  <c r="L61"/>
  <c r="I61"/>
  <c r="L55"/>
  <c r="AT55"/>
  <c r="AH62"/>
  <c r="AY31" s="1"/>
  <c r="AR155"/>
  <c r="AR154" s="1"/>
  <c r="AR153" s="1"/>
  <c r="AR152" s="1"/>
  <c r="I155"/>
  <c r="I154" s="1"/>
  <c r="I153" s="1"/>
  <c r="I152" s="1"/>
  <c r="I35"/>
  <c r="I29"/>
  <c r="I23"/>
  <c r="I19"/>
  <c r="AH157"/>
  <c r="AY43" s="1"/>
  <c r="U157"/>
  <c r="AX43" s="1"/>
  <c r="H157"/>
  <c r="AW43" s="1"/>
  <c r="AH156"/>
  <c r="AY42" s="1"/>
  <c r="U156"/>
  <c r="AX42" s="1"/>
  <c r="H156"/>
  <c r="AW42" s="1"/>
  <c r="AT155"/>
  <c r="AT154" s="1"/>
  <c r="AT153" s="1"/>
  <c r="AT152" s="1"/>
  <c r="AS155"/>
  <c r="AS154" s="1"/>
  <c r="AS153" s="1"/>
  <c r="AS152" s="1"/>
  <c r="AQ155"/>
  <c r="AQ154" s="1"/>
  <c r="AQ153" s="1"/>
  <c r="AQ152" s="1"/>
  <c r="AO155"/>
  <c r="AO154" s="1"/>
  <c r="AO153" s="1"/>
  <c r="AO152" s="1"/>
  <c r="AN155"/>
  <c r="AN154" s="1"/>
  <c r="AN153" s="1"/>
  <c r="AN152" s="1"/>
  <c r="AM155"/>
  <c r="AM154" s="1"/>
  <c r="AM153" s="1"/>
  <c r="AM152" s="1"/>
  <c r="AL155"/>
  <c r="AL154" s="1"/>
  <c r="AL153" s="1"/>
  <c r="AL152" s="1"/>
  <c r="AI155"/>
  <c r="AI154" s="1"/>
  <c r="AI153" s="1"/>
  <c r="AI152" s="1"/>
  <c r="AG155"/>
  <c r="AG154" s="1"/>
  <c r="AG153" s="1"/>
  <c r="AG152" s="1"/>
  <c r="AF155"/>
  <c r="AF154" s="1"/>
  <c r="AF153" s="1"/>
  <c r="AF152" s="1"/>
  <c r="AE155"/>
  <c r="AE154" s="1"/>
  <c r="AE153" s="1"/>
  <c r="AE152" s="1"/>
  <c r="AD155"/>
  <c r="AD154" s="1"/>
  <c r="AD153" s="1"/>
  <c r="AD152" s="1"/>
  <c r="AB155"/>
  <c r="AB154" s="1"/>
  <c r="AB153" s="1"/>
  <c r="AB152" s="1"/>
  <c r="AA155"/>
  <c r="AA154" s="1"/>
  <c r="AA153" s="1"/>
  <c r="AA152" s="1"/>
  <c r="Z155"/>
  <c r="Z154" s="1"/>
  <c r="Z153" s="1"/>
  <c r="Z152" s="1"/>
  <c r="V155"/>
  <c r="V154" s="1"/>
  <c r="V153" s="1"/>
  <c r="V152" s="1"/>
  <c r="T155"/>
  <c r="T154" s="1"/>
  <c r="T153" s="1"/>
  <c r="T152" s="1"/>
  <c r="S155"/>
  <c r="S154" s="1"/>
  <c r="S153" s="1"/>
  <c r="S152" s="1"/>
  <c r="R155"/>
  <c r="R154" s="1"/>
  <c r="R153" s="1"/>
  <c r="R152" s="1"/>
  <c r="Q155"/>
  <c r="Q154" s="1"/>
  <c r="Q153" s="1"/>
  <c r="Q152" s="1"/>
  <c r="O155"/>
  <c r="O154" s="1"/>
  <c r="O153" s="1"/>
  <c r="O152" s="1"/>
  <c r="N155"/>
  <c r="N154" s="1"/>
  <c r="N153" s="1"/>
  <c r="N152" s="1"/>
  <c r="M155"/>
  <c r="M154" s="1"/>
  <c r="M153" s="1"/>
  <c r="M152" s="1"/>
  <c r="L155"/>
  <c r="L154" s="1"/>
  <c r="L153" s="1"/>
  <c r="L152" s="1"/>
  <c r="H29" l="1"/>
  <c r="H40"/>
  <c r="W52"/>
  <c r="AJ53"/>
  <c r="AC10" i="9"/>
  <c r="AC13" i="7"/>
  <c r="P10" i="9"/>
  <c r="P13" i="7"/>
  <c r="U41"/>
  <c r="AJ17"/>
  <c r="AJ16" s="1"/>
  <c r="L54"/>
  <c r="AJ52"/>
  <c r="J52"/>
  <c r="J12" s="1"/>
  <c r="U40"/>
  <c r="AJ118"/>
  <c r="AH41"/>
  <c r="H41"/>
  <c r="W17"/>
  <c r="W16" s="1"/>
  <c r="AH61"/>
  <c r="AT54"/>
  <c r="I18"/>
  <c r="W118"/>
  <c r="I28"/>
  <c r="U152"/>
  <c r="U61"/>
  <c r="H61"/>
  <c r="H152"/>
  <c r="U153"/>
  <c r="H154"/>
  <c r="G36" i="5" s="1"/>
  <c r="AH155" i="7"/>
  <c r="AH153"/>
  <c r="AH152"/>
  <c r="H155"/>
  <c r="U154"/>
  <c r="H36" i="5" s="1"/>
  <c r="AH154" i="7"/>
  <c r="I36" i="5" s="1"/>
  <c r="U155" i="7"/>
  <c r="H153"/>
  <c r="AH133"/>
  <c r="AY29" s="1"/>
  <c r="AH132"/>
  <c r="AY28" s="1"/>
  <c r="AH130"/>
  <c r="AH129"/>
  <c r="AH128"/>
  <c r="AH127"/>
  <c r="AH126"/>
  <c r="AH124"/>
  <c r="AH123"/>
  <c r="AH122"/>
  <c r="AH201"/>
  <c r="AH200"/>
  <c r="AH197"/>
  <c r="AH195"/>
  <c r="AH194"/>
  <c r="AH193"/>
  <c r="AH192"/>
  <c r="AH190"/>
  <c r="AH189"/>
  <c r="AH188"/>
  <c r="AH178"/>
  <c r="AH177"/>
  <c r="AH174"/>
  <c r="AH172"/>
  <c r="AH171"/>
  <c r="AH170"/>
  <c r="AH169"/>
  <c r="AH167"/>
  <c r="AH166"/>
  <c r="AH165"/>
  <c r="AH37"/>
  <c r="AH36"/>
  <c r="AY39" s="1"/>
  <c r="AH34"/>
  <c r="AY37" s="1"/>
  <c r="AH33"/>
  <c r="AH32"/>
  <c r="AY35" s="1"/>
  <c r="AH31"/>
  <c r="AH30"/>
  <c r="AH27"/>
  <c r="AH26"/>
  <c r="AH25"/>
  <c r="AH24"/>
  <c r="AH22"/>
  <c r="AH115"/>
  <c r="AH114"/>
  <c r="AH113"/>
  <c r="AH112"/>
  <c r="AH110"/>
  <c r="AH109"/>
  <c r="AH108"/>
  <c r="AH102"/>
  <c r="AH101"/>
  <c r="AH100"/>
  <c r="AH99"/>
  <c r="AH93"/>
  <c r="AH90"/>
  <c r="AH89"/>
  <c r="AH88"/>
  <c r="AH87"/>
  <c r="AH82"/>
  <c r="AH81"/>
  <c r="AH80"/>
  <c r="AH79"/>
  <c r="AH77"/>
  <c r="AH76"/>
  <c r="AH75"/>
  <c r="AH69"/>
  <c r="AH68"/>
  <c r="AH66"/>
  <c r="AH65"/>
  <c r="AH60"/>
  <c r="AH59"/>
  <c r="AH58"/>
  <c r="AH57"/>
  <c r="AH56"/>
  <c r="AH150"/>
  <c r="AH149"/>
  <c r="AH144"/>
  <c r="AH143"/>
  <c r="AH140"/>
  <c r="AH139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37"/>
  <c r="U36"/>
  <c r="U34"/>
  <c r="AX37" s="1"/>
  <c r="U33"/>
  <c r="U32"/>
  <c r="AX35" s="1"/>
  <c r="U31"/>
  <c r="U30"/>
  <c r="U27"/>
  <c r="U26"/>
  <c r="U25"/>
  <c r="U24"/>
  <c r="U22"/>
  <c r="U21"/>
  <c r="U20"/>
  <c r="U115"/>
  <c r="U114"/>
  <c r="U113"/>
  <c r="U112"/>
  <c r="U110"/>
  <c r="U109"/>
  <c r="U108"/>
  <c r="U102"/>
  <c r="U101"/>
  <c r="U100"/>
  <c r="U99"/>
  <c r="U93"/>
  <c r="U90"/>
  <c r="U89"/>
  <c r="U88"/>
  <c r="U87"/>
  <c r="U82"/>
  <c r="U81"/>
  <c r="U80"/>
  <c r="U79"/>
  <c r="U77"/>
  <c r="U76"/>
  <c r="U75"/>
  <c r="U69"/>
  <c r="U68"/>
  <c r="U66"/>
  <c r="U65"/>
  <c r="U60"/>
  <c r="U59"/>
  <c r="U58"/>
  <c r="U57"/>
  <c r="U56"/>
  <c r="U150"/>
  <c r="U149"/>
  <c r="U144"/>
  <c r="U143"/>
  <c r="U140"/>
  <c r="U139"/>
  <c r="U133"/>
  <c r="AX29" s="1"/>
  <c r="U132"/>
  <c r="AX28" s="1"/>
  <c r="U130"/>
  <c r="U129"/>
  <c r="U128"/>
  <c r="U127"/>
  <c r="U126"/>
  <c r="U124"/>
  <c r="U123"/>
  <c r="U122"/>
  <c r="AT199"/>
  <c r="AS199"/>
  <c r="AS198" s="1"/>
  <c r="AR199"/>
  <c r="AR198" s="1"/>
  <c r="AQ199"/>
  <c r="AQ198" s="1"/>
  <c r="AO199"/>
  <c r="AO198" s="1"/>
  <c r="AN199"/>
  <c r="AN198" s="1"/>
  <c r="AM199"/>
  <c r="AM198" s="1"/>
  <c r="AL199"/>
  <c r="AT198"/>
  <c r="AT196"/>
  <c r="AS196"/>
  <c r="AR196"/>
  <c r="AQ196"/>
  <c r="AO196"/>
  <c r="AN196"/>
  <c r="AM196"/>
  <c r="AL196"/>
  <c r="AT191"/>
  <c r="AS191"/>
  <c r="AR191"/>
  <c r="AQ191"/>
  <c r="AO191"/>
  <c r="AN191"/>
  <c r="AM191"/>
  <c r="AL191"/>
  <c r="AT187"/>
  <c r="AS187"/>
  <c r="AR187"/>
  <c r="AQ187"/>
  <c r="AQ186" s="1"/>
  <c r="AO187"/>
  <c r="AO186" s="1"/>
  <c r="AN187"/>
  <c r="AM187"/>
  <c r="AL187"/>
  <c r="AT176"/>
  <c r="AS176"/>
  <c r="AS175" s="1"/>
  <c r="AR176"/>
  <c r="AR175" s="1"/>
  <c r="AQ176"/>
  <c r="AQ175" s="1"/>
  <c r="AO176"/>
  <c r="AO175" s="1"/>
  <c r="AN176"/>
  <c r="AN175" s="1"/>
  <c r="AM176"/>
  <c r="AM175" s="1"/>
  <c r="AL176"/>
  <c r="AT175"/>
  <c r="AT173"/>
  <c r="AS173"/>
  <c r="AR173"/>
  <c r="AQ173"/>
  <c r="AO173"/>
  <c r="AN173"/>
  <c r="AM173"/>
  <c r="AL173"/>
  <c r="AT168"/>
  <c r="AS168"/>
  <c r="AR168"/>
  <c r="AQ168"/>
  <c r="AO168"/>
  <c r="AN168"/>
  <c r="AM168"/>
  <c r="AL168"/>
  <c r="AT164"/>
  <c r="AS164"/>
  <c r="AR164"/>
  <c r="AR163" s="1"/>
  <c r="AQ164"/>
  <c r="AQ163" s="1"/>
  <c r="AO164"/>
  <c r="AN164"/>
  <c r="AM164"/>
  <c r="AM163" s="1"/>
  <c r="AL164"/>
  <c r="AL163" s="1"/>
  <c r="AT35"/>
  <c r="AS35"/>
  <c r="AR35"/>
  <c r="AQ35"/>
  <c r="AO35"/>
  <c r="AN35"/>
  <c r="AM35"/>
  <c r="AL35"/>
  <c r="AI35"/>
  <c r="AT29"/>
  <c r="AS29"/>
  <c r="AR29"/>
  <c r="AQ29"/>
  <c r="AO29"/>
  <c r="AN29"/>
  <c r="AM29"/>
  <c r="AL29"/>
  <c r="AI29"/>
  <c r="AT23"/>
  <c r="AS23"/>
  <c r="AR23"/>
  <c r="AQ23"/>
  <c r="AO23"/>
  <c r="AN23"/>
  <c r="AM23"/>
  <c r="AL23"/>
  <c r="AI23"/>
  <c r="AT19"/>
  <c r="AS19"/>
  <c r="AR19"/>
  <c r="AQ19"/>
  <c r="AO19"/>
  <c r="AN19"/>
  <c r="AM19"/>
  <c r="AL19"/>
  <c r="AI19"/>
  <c r="AT111"/>
  <c r="AS111"/>
  <c r="AR111"/>
  <c r="AQ111"/>
  <c r="AO111"/>
  <c r="AN111"/>
  <c r="AM111"/>
  <c r="AL111"/>
  <c r="AI111"/>
  <c r="AT107"/>
  <c r="AS107"/>
  <c r="AR107"/>
  <c r="AQ107"/>
  <c r="AO107"/>
  <c r="AN107"/>
  <c r="AM107"/>
  <c r="AL107"/>
  <c r="AI107"/>
  <c r="AT98"/>
  <c r="AT97" s="1"/>
  <c r="AT96" s="1"/>
  <c r="AS98"/>
  <c r="AR98"/>
  <c r="AR97" s="1"/>
  <c r="AR96" s="1"/>
  <c r="AQ98"/>
  <c r="AQ97" s="1"/>
  <c r="AQ96" s="1"/>
  <c r="AO98"/>
  <c r="AO97" s="1"/>
  <c r="AO96" s="1"/>
  <c r="AN98"/>
  <c r="AN97" s="1"/>
  <c r="AN96" s="1"/>
  <c r="AM98"/>
  <c r="AM97" s="1"/>
  <c r="AM96" s="1"/>
  <c r="AL98"/>
  <c r="AL97" s="1"/>
  <c r="AL96" s="1"/>
  <c r="AI98"/>
  <c r="AS97"/>
  <c r="AS96" s="1"/>
  <c r="AT92"/>
  <c r="AT91" s="1"/>
  <c r="AS92"/>
  <c r="AS91" s="1"/>
  <c r="AR92"/>
  <c r="AR91" s="1"/>
  <c r="AQ92"/>
  <c r="AQ91" s="1"/>
  <c r="AO92"/>
  <c r="AO91" s="1"/>
  <c r="AN92"/>
  <c r="AN91" s="1"/>
  <c r="AM92"/>
  <c r="AM91" s="1"/>
  <c r="AL92"/>
  <c r="AL91" s="1"/>
  <c r="AI92"/>
  <c r="AT86"/>
  <c r="AT85" s="1"/>
  <c r="AS86"/>
  <c r="AS85" s="1"/>
  <c r="AR86"/>
  <c r="AR85" s="1"/>
  <c r="AQ86"/>
  <c r="AQ85" s="1"/>
  <c r="AO86"/>
  <c r="AO85" s="1"/>
  <c r="AN86"/>
  <c r="AN85" s="1"/>
  <c r="AM86"/>
  <c r="AM85" s="1"/>
  <c r="AL86"/>
  <c r="AL85" s="1"/>
  <c r="AI86"/>
  <c r="AT78"/>
  <c r="AS78"/>
  <c r="AR78"/>
  <c r="AQ78"/>
  <c r="AO78"/>
  <c r="AN78"/>
  <c r="AM78"/>
  <c r="AL78"/>
  <c r="AI78"/>
  <c r="AT74"/>
  <c r="AS74"/>
  <c r="AR74"/>
  <c r="AQ74"/>
  <c r="AO74"/>
  <c r="AN74"/>
  <c r="AM74"/>
  <c r="AL74"/>
  <c r="AI74"/>
  <c r="AT67"/>
  <c r="AS67"/>
  <c r="AR67"/>
  <c r="AQ67"/>
  <c r="AO67"/>
  <c r="AN67"/>
  <c r="AM67"/>
  <c r="AL67"/>
  <c r="AI67"/>
  <c r="AT64"/>
  <c r="AS64"/>
  <c r="AR64"/>
  <c r="AQ64"/>
  <c r="AO64"/>
  <c r="AN64"/>
  <c r="AM64"/>
  <c r="AL64"/>
  <c r="AI64"/>
  <c r="AS55"/>
  <c r="AS54" s="1"/>
  <c r="AR55"/>
  <c r="AR54" s="1"/>
  <c r="AQ55"/>
  <c r="AQ54" s="1"/>
  <c r="AO55"/>
  <c r="AO54" s="1"/>
  <c r="AN55"/>
  <c r="AN54" s="1"/>
  <c r="AM55"/>
  <c r="AM54" s="1"/>
  <c r="AL55"/>
  <c r="AL54" s="1"/>
  <c r="AI55"/>
  <c r="AI54" s="1"/>
  <c r="AT148"/>
  <c r="AT147" s="1"/>
  <c r="AT146" s="1"/>
  <c r="AS148"/>
  <c r="AS147" s="1"/>
  <c r="AS146" s="1"/>
  <c r="AR148"/>
  <c r="AR147" s="1"/>
  <c r="AR146" s="1"/>
  <c r="AQ148"/>
  <c r="AQ147" s="1"/>
  <c r="AQ146" s="1"/>
  <c r="AO148"/>
  <c r="AO147" s="1"/>
  <c r="AO146" s="1"/>
  <c r="AN148"/>
  <c r="AN147" s="1"/>
  <c r="AN146" s="1"/>
  <c r="AM148"/>
  <c r="AM147" s="1"/>
  <c r="AM146" s="1"/>
  <c r="AL148"/>
  <c r="AL147" s="1"/>
  <c r="AL146" s="1"/>
  <c r="AI148"/>
  <c r="AT142"/>
  <c r="AT141" s="1"/>
  <c r="AS142"/>
  <c r="AS141" s="1"/>
  <c r="AR142"/>
  <c r="AR141" s="1"/>
  <c r="AQ142"/>
  <c r="AQ141" s="1"/>
  <c r="AO142"/>
  <c r="AO141" s="1"/>
  <c r="AN142"/>
  <c r="AN141" s="1"/>
  <c r="AM142"/>
  <c r="AM141" s="1"/>
  <c r="AL142"/>
  <c r="AI142"/>
  <c r="AI141" s="1"/>
  <c r="AT138"/>
  <c r="AT137" s="1"/>
  <c r="AS138"/>
  <c r="AS137" s="1"/>
  <c r="AR138"/>
  <c r="AR137" s="1"/>
  <c r="AQ138"/>
  <c r="AQ137" s="1"/>
  <c r="AO138"/>
  <c r="AO137" s="1"/>
  <c r="AN138"/>
  <c r="AN137" s="1"/>
  <c r="AM138"/>
  <c r="AM137" s="1"/>
  <c r="AL138"/>
  <c r="AL137" s="1"/>
  <c r="AI138"/>
  <c r="AT131"/>
  <c r="AS131"/>
  <c r="AR131"/>
  <c r="AQ131"/>
  <c r="AO131"/>
  <c r="AN131"/>
  <c r="AM131"/>
  <c r="AL131"/>
  <c r="AI131"/>
  <c r="AT125"/>
  <c r="AS125"/>
  <c r="AR125"/>
  <c r="AQ125"/>
  <c r="AO125"/>
  <c r="AN125"/>
  <c r="AM125"/>
  <c r="AL125"/>
  <c r="AI125"/>
  <c r="AT121"/>
  <c r="AS121"/>
  <c r="AR121"/>
  <c r="AQ121"/>
  <c r="AO121"/>
  <c r="AN121"/>
  <c r="AM121"/>
  <c r="AL121"/>
  <c r="AI121"/>
  <c r="AG35"/>
  <c r="AF35"/>
  <c r="AE35"/>
  <c r="AD35"/>
  <c r="AB35"/>
  <c r="AA35"/>
  <c r="Z35"/>
  <c r="V35"/>
  <c r="AG29"/>
  <c r="AF29"/>
  <c r="AE29"/>
  <c r="AD29"/>
  <c r="AB29"/>
  <c r="AA29"/>
  <c r="Z29"/>
  <c r="V29"/>
  <c r="AG23"/>
  <c r="AF23"/>
  <c r="AE23"/>
  <c r="AD23"/>
  <c r="AB23"/>
  <c r="AA23"/>
  <c r="Z23"/>
  <c r="V23"/>
  <c r="AG19"/>
  <c r="AF19"/>
  <c r="AE19"/>
  <c r="AD19"/>
  <c r="AB19"/>
  <c r="AA19"/>
  <c r="Z19"/>
  <c r="V19"/>
  <c r="AG111"/>
  <c r="AF111"/>
  <c r="AE111"/>
  <c r="AD111"/>
  <c r="AB111"/>
  <c r="AA111"/>
  <c r="Z111"/>
  <c r="V111"/>
  <c r="AG107"/>
  <c r="AF107"/>
  <c r="AE107"/>
  <c r="AD107"/>
  <c r="AB107"/>
  <c r="AA107"/>
  <c r="Z107"/>
  <c r="V107"/>
  <c r="AG98"/>
  <c r="AG97" s="1"/>
  <c r="AG96" s="1"/>
  <c r="AF98"/>
  <c r="AE98"/>
  <c r="AE97" s="1"/>
  <c r="AE96" s="1"/>
  <c r="AD98"/>
  <c r="AD97" s="1"/>
  <c r="AD96" s="1"/>
  <c r="AB98"/>
  <c r="AB97" s="1"/>
  <c r="AB96" s="1"/>
  <c r="AA98"/>
  <c r="AA97" s="1"/>
  <c r="AA96" s="1"/>
  <c r="Z98"/>
  <c r="Z97" s="1"/>
  <c r="Z96" s="1"/>
  <c r="V98"/>
  <c r="AF97"/>
  <c r="AF96" s="1"/>
  <c r="AG92"/>
  <c r="AG91" s="1"/>
  <c r="AF92"/>
  <c r="AF91" s="1"/>
  <c r="AE92"/>
  <c r="AE91" s="1"/>
  <c r="AD92"/>
  <c r="AD91" s="1"/>
  <c r="AB92"/>
  <c r="AB91" s="1"/>
  <c r="AA92"/>
  <c r="AA91" s="1"/>
  <c r="Z92"/>
  <c r="Z91" s="1"/>
  <c r="V92"/>
  <c r="AG86"/>
  <c r="AG85" s="1"/>
  <c r="AF86"/>
  <c r="AF85" s="1"/>
  <c r="AE86"/>
  <c r="AE85" s="1"/>
  <c r="AD86"/>
  <c r="AD85" s="1"/>
  <c r="AB86"/>
  <c r="AB85" s="1"/>
  <c r="AA86"/>
  <c r="AA85" s="1"/>
  <c r="Z86"/>
  <c r="Z85" s="1"/>
  <c r="V86"/>
  <c r="V85" s="1"/>
  <c r="AG78"/>
  <c r="AF78"/>
  <c r="AE78"/>
  <c r="AD78"/>
  <c r="AB78"/>
  <c r="AA78"/>
  <c r="Z78"/>
  <c r="V78"/>
  <c r="AG74"/>
  <c r="AF74"/>
  <c r="AE74"/>
  <c r="AD74"/>
  <c r="AB74"/>
  <c r="AA74"/>
  <c r="Z74"/>
  <c r="V74"/>
  <c r="AG67"/>
  <c r="AF67"/>
  <c r="AE67"/>
  <c r="AD67"/>
  <c r="AB67"/>
  <c r="AA67"/>
  <c r="Z67"/>
  <c r="V67"/>
  <c r="AG64"/>
  <c r="AF64"/>
  <c r="AE64"/>
  <c r="AD64"/>
  <c r="AB64"/>
  <c r="AA64"/>
  <c r="Z64"/>
  <c r="V64"/>
  <c r="AG55"/>
  <c r="AG54" s="1"/>
  <c r="AF55"/>
  <c r="AF54" s="1"/>
  <c r="AE55"/>
  <c r="AE54" s="1"/>
  <c r="AD55"/>
  <c r="AD54" s="1"/>
  <c r="AB55"/>
  <c r="AB54" s="1"/>
  <c r="AA55"/>
  <c r="AA54" s="1"/>
  <c r="Z55"/>
  <c r="Z54" s="1"/>
  <c r="V55"/>
  <c r="V54" s="1"/>
  <c r="AG148"/>
  <c r="AG147" s="1"/>
  <c r="AG146" s="1"/>
  <c r="AF148"/>
  <c r="AF147" s="1"/>
  <c r="AF146" s="1"/>
  <c r="AE148"/>
  <c r="AE147" s="1"/>
  <c r="AE146" s="1"/>
  <c r="AD148"/>
  <c r="AD147" s="1"/>
  <c r="AD146" s="1"/>
  <c r="AB148"/>
  <c r="AB147" s="1"/>
  <c r="AB146" s="1"/>
  <c r="AA148"/>
  <c r="AA147" s="1"/>
  <c r="AA146" s="1"/>
  <c r="Z148"/>
  <c r="Z147" s="1"/>
  <c r="Z146" s="1"/>
  <c r="V148"/>
  <c r="V147" s="1"/>
  <c r="V146" s="1"/>
  <c r="AG142"/>
  <c r="AG141" s="1"/>
  <c r="AF142"/>
  <c r="AF141" s="1"/>
  <c r="AE142"/>
  <c r="AE141" s="1"/>
  <c r="AD142"/>
  <c r="AD141" s="1"/>
  <c r="AB142"/>
  <c r="AB141" s="1"/>
  <c r="AA142"/>
  <c r="AA141" s="1"/>
  <c r="Z142"/>
  <c r="Z141" s="1"/>
  <c r="V142"/>
  <c r="AG138"/>
  <c r="AG137" s="1"/>
  <c r="AF138"/>
  <c r="AE138"/>
  <c r="AE137" s="1"/>
  <c r="AD138"/>
  <c r="AD137" s="1"/>
  <c r="AB138"/>
  <c r="AB137" s="1"/>
  <c r="AA138"/>
  <c r="AA137" s="1"/>
  <c r="Z138"/>
  <c r="Z137" s="1"/>
  <c r="V138"/>
  <c r="AF137"/>
  <c r="AG131"/>
  <c r="AF131"/>
  <c r="AE131"/>
  <c r="AD131"/>
  <c r="AB131"/>
  <c r="AA131"/>
  <c r="Z131"/>
  <c r="V131"/>
  <c r="AG125"/>
  <c r="AF125"/>
  <c r="AE125"/>
  <c r="AD125"/>
  <c r="AB125"/>
  <c r="AA125"/>
  <c r="Z125"/>
  <c r="V125"/>
  <c r="AG121"/>
  <c r="AF121"/>
  <c r="AE121"/>
  <c r="AD121"/>
  <c r="AB121"/>
  <c r="AA121"/>
  <c r="Z121"/>
  <c r="V121"/>
  <c r="AY18" l="1"/>
  <c r="AY36"/>
  <c r="J13"/>
  <c r="AJ12"/>
  <c r="J10" i="9"/>
  <c r="AO163" i="7"/>
  <c r="W12"/>
  <c r="AH40"/>
  <c r="AX25"/>
  <c r="AY25"/>
  <c r="I17"/>
  <c r="I16" s="1"/>
  <c r="AX33"/>
  <c r="AX39"/>
  <c r="AY34"/>
  <c r="AY40"/>
  <c r="AY33"/>
  <c r="AX34"/>
  <c r="AX40"/>
  <c r="AX36"/>
  <c r="AX22"/>
  <c r="AX20"/>
  <c r="AX26"/>
  <c r="AY20"/>
  <c r="AY19"/>
  <c r="AX19"/>
  <c r="AY22"/>
  <c r="AY26"/>
  <c r="AY24"/>
  <c r="AY23"/>
  <c r="AX23"/>
  <c r="AX24"/>
  <c r="AX18"/>
  <c r="AN84"/>
  <c r="AS84"/>
  <c r="AL84"/>
  <c r="AA84"/>
  <c r="AF84"/>
  <c r="AB136"/>
  <c r="AG136"/>
  <c r="AE63"/>
  <c r="AB73"/>
  <c r="AB72" s="1"/>
  <c r="AG73"/>
  <c r="AG72" s="1"/>
  <c r="AO136"/>
  <c r="AM63"/>
  <c r="AR63"/>
  <c r="AO73"/>
  <c r="AO72" s="1"/>
  <c r="AR106"/>
  <c r="AR105" s="1"/>
  <c r="AM18"/>
  <c r="AI120"/>
  <c r="AI119" s="1"/>
  <c r="AH191"/>
  <c r="AH196"/>
  <c r="AR136"/>
  <c r="AM136"/>
  <c r="AO63"/>
  <c r="AO18"/>
  <c r="AT18"/>
  <c r="Z120"/>
  <c r="Z119" s="1"/>
  <c r="AE120"/>
  <c r="AE119" s="1"/>
  <c r="U125"/>
  <c r="U131"/>
  <c r="AA63"/>
  <c r="AF63"/>
  <c r="Z63"/>
  <c r="V28"/>
  <c r="AB28"/>
  <c r="AG28"/>
  <c r="AA28"/>
  <c r="AF28"/>
  <c r="AQ106"/>
  <c r="AQ105" s="1"/>
  <c r="AT106"/>
  <c r="AT105" s="1"/>
  <c r="AH173"/>
  <c r="U64"/>
  <c r="U107"/>
  <c r="AH148"/>
  <c r="AH64"/>
  <c r="AH78"/>
  <c r="U121"/>
  <c r="AD63"/>
  <c r="V63"/>
  <c r="AG63"/>
  <c r="U111"/>
  <c r="U19"/>
  <c r="AB18"/>
  <c r="Z28"/>
  <c r="AE28"/>
  <c r="AN106"/>
  <c r="AN105" s="1"/>
  <c r="AS106"/>
  <c r="AS105" s="1"/>
  <c r="AM106"/>
  <c r="AM105" s="1"/>
  <c r="AL28"/>
  <c r="AQ28"/>
  <c r="AH35"/>
  <c r="AQ162"/>
  <c r="AQ161" s="1"/>
  <c r="U86"/>
  <c r="V137"/>
  <c r="U138"/>
  <c r="AI91"/>
  <c r="AH91" s="1"/>
  <c r="AH92"/>
  <c r="AH19"/>
  <c r="AI18"/>
  <c r="U29"/>
  <c r="U146"/>
  <c r="U78"/>
  <c r="U85"/>
  <c r="V97"/>
  <c r="U98"/>
  <c r="AH121"/>
  <c r="AN136"/>
  <c r="AI137"/>
  <c r="AH137" s="1"/>
  <c r="AH138"/>
  <c r="AT136"/>
  <c r="AH67"/>
  <c r="AH23"/>
  <c r="U54"/>
  <c r="U55"/>
  <c r="V73"/>
  <c r="U74"/>
  <c r="U35"/>
  <c r="AI97"/>
  <c r="AH98"/>
  <c r="Z136"/>
  <c r="AE136"/>
  <c r="V141"/>
  <c r="U141" s="1"/>
  <c r="U142"/>
  <c r="V91"/>
  <c r="U91" s="1"/>
  <c r="U92"/>
  <c r="U23"/>
  <c r="AH125"/>
  <c r="AH142"/>
  <c r="AH74"/>
  <c r="AL175"/>
  <c r="AH175" s="1"/>
  <c r="AH176"/>
  <c r="AL198"/>
  <c r="AH198" s="1"/>
  <c r="AH199"/>
  <c r="AH131"/>
  <c r="AL141"/>
  <c r="AH141" s="1"/>
  <c r="AH54"/>
  <c r="AH55"/>
  <c r="AI85"/>
  <c r="AH86"/>
  <c r="AT84"/>
  <c r="AL106"/>
  <c r="AL105" s="1"/>
  <c r="AH107"/>
  <c r="AI106"/>
  <c r="AH111"/>
  <c r="AH29"/>
  <c r="AH168"/>
  <c r="AL186"/>
  <c r="AH187"/>
  <c r="AQ185"/>
  <c r="AQ184" s="1"/>
  <c r="U148"/>
  <c r="U67"/>
  <c r="AF53"/>
  <c r="AB63"/>
  <c r="AD84"/>
  <c r="AB106"/>
  <c r="AB105" s="1"/>
  <c r="AA18"/>
  <c r="AF18"/>
  <c r="Z18"/>
  <c r="AE18"/>
  <c r="AD28"/>
  <c r="AR120"/>
  <c r="AR119" s="1"/>
  <c r="AO106"/>
  <c r="AO105" s="1"/>
  <c r="AL18"/>
  <c r="AQ18"/>
  <c r="U147"/>
  <c r="Z106"/>
  <c r="Z105" s="1"/>
  <c r="AE106"/>
  <c r="AE105" s="1"/>
  <c r="AD18"/>
  <c r="V18"/>
  <c r="AG18"/>
  <c r="AI147"/>
  <c r="AQ84"/>
  <c r="AN18"/>
  <c r="AS18"/>
  <c r="AR18"/>
  <c r="AH164"/>
  <c r="AG84"/>
  <c r="Z84"/>
  <c r="AB120"/>
  <c r="AB119" s="1"/>
  <c r="AR84"/>
  <c r="AO162"/>
  <c r="AO161" s="1"/>
  <c r="V120"/>
  <c r="AD73"/>
  <c r="AD72" s="1"/>
  <c r="AA106"/>
  <c r="AA105" s="1"/>
  <c r="AF106"/>
  <c r="AF105" s="1"/>
  <c r="AL120"/>
  <c r="AL119" s="1"/>
  <c r="AQ120"/>
  <c r="AQ119" s="1"/>
  <c r="AO120"/>
  <c r="AO119" s="1"/>
  <c r="AT120"/>
  <c r="AT119" s="1"/>
  <c r="AN120"/>
  <c r="AN119" s="1"/>
  <c r="AQ136"/>
  <c r="AL63"/>
  <c r="AQ63"/>
  <c r="AI63"/>
  <c r="AT63"/>
  <c r="AL73"/>
  <c r="AL72" s="1"/>
  <c r="AQ73"/>
  <c r="AQ72" s="1"/>
  <c r="AI73"/>
  <c r="AT73"/>
  <c r="AT72" s="1"/>
  <c r="AM28"/>
  <c r="AR28"/>
  <c r="AR162"/>
  <c r="AR161" s="1"/>
  <c r="AT163"/>
  <c r="AT162" s="1"/>
  <c r="AT161" s="1"/>
  <c r="AM186"/>
  <c r="AM185" s="1"/>
  <c r="AM184" s="1"/>
  <c r="AR186"/>
  <c r="AR185" s="1"/>
  <c r="AR184" s="1"/>
  <c r="AA73"/>
  <c r="AA72" s="1"/>
  <c r="AF73"/>
  <c r="AF72" s="1"/>
  <c r="Z73"/>
  <c r="Z72" s="1"/>
  <c r="AE73"/>
  <c r="AE72" s="1"/>
  <c r="AD106"/>
  <c r="AD105" s="1"/>
  <c r="V106"/>
  <c r="AG106"/>
  <c r="AG105" s="1"/>
  <c r="AS120"/>
  <c r="AS119" s="1"/>
  <c r="AM120"/>
  <c r="AM119" s="1"/>
  <c r="AN63"/>
  <c r="AS63"/>
  <c r="AN73"/>
  <c r="AN72" s="1"/>
  <c r="AS73"/>
  <c r="AS72" s="1"/>
  <c r="AM73"/>
  <c r="AM72" s="1"/>
  <c r="AR73"/>
  <c r="AR72" s="1"/>
  <c r="AI28"/>
  <c r="AO28"/>
  <c r="AT28"/>
  <c r="AN28"/>
  <c r="AS28"/>
  <c r="AM162"/>
  <c r="AM161" s="1"/>
  <c r="AO185"/>
  <c r="AO184" s="1"/>
  <c r="AT186"/>
  <c r="AT185" s="1"/>
  <c r="AT184" s="1"/>
  <c r="AS136"/>
  <c r="AD136"/>
  <c r="AM84"/>
  <c r="AN186"/>
  <c r="AN185" s="1"/>
  <c r="AN184" s="1"/>
  <c r="AS186"/>
  <c r="AS185" s="1"/>
  <c r="AS184" s="1"/>
  <c r="AO84"/>
  <c r="AN163"/>
  <c r="AN162" s="1"/>
  <c r="AN161" s="1"/>
  <c r="AS163"/>
  <c r="AS162" s="1"/>
  <c r="AS161" s="1"/>
  <c r="AD120"/>
  <c r="AD119" s="1"/>
  <c r="AG120"/>
  <c r="AG119" s="1"/>
  <c r="AE84"/>
  <c r="AA136"/>
  <c r="AA120"/>
  <c r="AA119" s="1"/>
  <c r="AF120"/>
  <c r="AF119" s="1"/>
  <c r="AF136"/>
  <c r="AB84"/>
  <c r="T121"/>
  <c r="S121"/>
  <c r="R121"/>
  <c r="Q121"/>
  <c r="O121"/>
  <c r="N121"/>
  <c r="M121"/>
  <c r="L121"/>
  <c r="I131"/>
  <c r="I125"/>
  <c r="I121"/>
  <c r="T142"/>
  <c r="T141" s="1"/>
  <c r="S142"/>
  <c r="S141" s="1"/>
  <c r="R142"/>
  <c r="R141" s="1"/>
  <c r="Q142"/>
  <c r="Q141" s="1"/>
  <c r="O142"/>
  <c r="O141" s="1"/>
  <c r="N142"/>
  <c r="N141" s="1"/>
  <c r="M142"/>
  <c r="M141" s="1"/>
  <c r="L142"/>
  <c r="L141" s="1"/>
  <c r="I142"/>
  <c r="I141" s="1"/>
  <c r="T138"/>
  <c r="S138"/>
  <c r="S137" s="1"/>
  <c r="R138"/>
  <c r="R137" s="1"/>
  <c r="Q138"/>
  <c r="Q137" s="1"/>
  <c r="O138"/>
  <c r="O137" s="1"/>
  <c r="N138"/>
  <c r="N137" s="1"/>
  <c r="M138"/>
  <c r="M137" s="1"/>
  <c r="L138"/>
  <c r="L137" s="1"/>
  <c r="T137"/>
  <c r="I138"/>
  <c r="I137" s="1"/>
  <c r="I148"/>
  <c r="I147" s="1"/>
  <c r="I146" s="1"/>
  <c r="T55"/>
  <c r="T54" s="1"/>
  <c r="S55"/>
  <c r="S54" s="1"/>
  <c r="R55"/>
  <c r="R54" s="1"/>
  <c r="Q55"/>
  <c r="Q54" s="1"/>
  <c r="O55"/>
  <c r="O54" s="1"/>
  <c r="N55"/>
  <c r="N54" s="1"/>
  <c r="M55"/>
  <c r="M54" s="1"/>
  <c r="I55"/>
  <c r="I54" s="1"/>
  <c r="T64"/>
  <c r="S64"/>
  <c r="R64"/>
  <c r="Q64"/>
  <c r="O64"/>
  <c r="N64"/>
  <c r="M64"/>
  <c r="L64"/>
  <c r="I67"/>
  <c r="I64"/>
  <c r="T74"/>
  <c r="S74"/>
  <c r="R74"/>
  <c r="Q74"/>
  <c r="O74"/>
  <c r="N74"/>
  <c r="M74"/>
  <c r="L74"/>
  <c r="I74"/>
  <c r="I78"/>
  <c r="T86"/>
  <c r="S86"/>
  <c r="R86"/>
  <c r="Q86"/>
  <c r="Q85" s="1"/>
  <c r="O86"/>
  <c r="O85" s="1"/>
  <c r="N86"/>
  <c r="N85" s="1"/>
  <c r="M86"/>
  <c r="M85" s="1"/>
  <c r="L86"/>
  <c r="L85" s="1"/>
  <c r="T85"/>
  <c r="S85"/>
  <c r="R85"/>
  <c r="I86"/>
  <c r="I85" s="1"/>
  <c r="T92"/>
  <c r="S92"/>
  <c r="R92"/>
  <c r="Q92"/>
  <c r="Q91" s="1"/>
  <c r="O92"/>
  <c r="O91" s="1"/>
  <c r="N92"/>
  <c r="N91" s="1"/>
  <c r="M92"/>
  <c r="M91" s="1"/>
  <c r="L92"/>
  <c r="L91" s="1"/>
  <c r="T91"/>
  <c r="S91"/>
  <c r="R91"/>
  <c r="I92"/>
  <c r="I91" s="1"/>
  <c r="T98"/>
  <c r="S98"/>
  <c r="S97" s="1"/>
  <c r="S96" s="1"/>
  <c r="R98"/>
  <c r="R97" s="1"/>
  <c r="R96" s="1"/>
  <c r="Q98"/>
  <c r="Q97" s="1"/>
  <c r="Q96" s="1"/>
  <c r="O98"/>
  <c r="O97" s="1"/>
  <c r="O96" s="1"/>
  <c r="N98"/>
  <c r="N97" s="1"/>
  <c r="N96" s="1"/>
  <c r="M98"/>
  <c r="M97" s="1"/>
  <c r="M96" s="1"/>
  <c r="L98"/>
  <c r="L97" s="1"/>
  <c r="L96" s="1"/>
  <c r="T97"/>
  <c r="T96" s="1"/>
  <c r="I98"/>
  <c r="I97" s="1"/>
  <c r="I96" s="1"/>
  <c r="T107"/>
  <c r="S107"/>
  <c r="R107"/>
  <c r="Q107"/>
  <c r="O107"/>
  <c r="N107"/>
  <c r="M107"/>
  <c r="L107"/>
  <c r="I111"/>
  <c r="I107"/>
  <c r="T19"/>
  <c r="S19"/>
  <c r="R19"/>
  <c r="Q19"/>
  <c r="O19"/>
  <c r="N19"/>
  <c r="M19"/>
  <c r="L19"/>
  <c r="W10" i="9" l="1"/>
  <c r="W13" i="7"/>
  <c r="AJ10" i="9"/>
  <c r="AJ13" i="7"/>
  <c r="AB53"/>
  <c r="AB52" s="1"/>
  <c r="AD53"/>
  <c r="AD52" s="1"/>
  <c r="AN53"/>
  <c r="AN52" s="1"/>
  <c r="AQ53"/>
  <c r="AQ52" s="1"/>
  <c r="AG53"/>
  <c r="AG52" s="1"/>
  <c r="AA53"/>
  <c r="AA52" s="1"/>
  <c r="AR53"/>
  <c r="AR52" s="1"/>
  <c r="AY44"/>
  <c r="AL53"/>
  <c r="AL52" s="1"/>
  <c r="AB17"/>
  <c r="AB16" s="1"/>
  <c r="AM53"/>
  <c r="AM52" s="1"/>
  <c r="AE53"/>
  <c r="AE52" s="1"/>
  <c r="AX44"/>
  <c r="AT53"/>
  <c r="AT52" s="1"/>
  <c r="Z53"/>
  <c r="Z52" s="1"/>
  <c r="AS53"/>
  <c r="AS52" s="1"/>
  <c r="AF52"/>
  <c r="AO53"/>
  <c r="AO52" s="1"/>
  <c r="AL17"/>
  <c r="AL16" s="1"/>
  <c r="AE17"/>
  <c r="AE16" s="1"/>
  <c r="Z17"/>
  <c r="Z16" s="1"/>
  <c r="AQ17"/>
  <c r="AQ16" s="1"/>
  <c r="AQ118"/>
  <c r="AG17"/>
  <c r="AG16" s="1"/>
  <c r="AE118"/>
  <c r="V53"/>
  <c r="AT17"/>
  <c r="AT16" s="1"/>
  <c r="AB118"/>
  <c r="AR118"/>
  <c r="AF17"/>
  <c r="AF16" s="1"/>
  <c r="AO118"/>
  <c r="AM17"/>
  <c r="AM16" s="1"/>
  <c r="AG118"/>
  <c r="AN118"/>
  <c r="AO17"/>
  <c r="AO16" s="1"/>
  <c r="AM118"/>
  <c r="Z118"/>
  <c r="AL136"/>
  <c r="AL118" s="1"/>
  <c r="S136"/>
  <c r="I120"/>
  <c r="I119" s="1"/>
  <c r="AD17"/>
  <c r="AD16" s="1"/>
  <c r="AA17"/>
  <c r="AA16" s="1"/>
  <c r="I73"/>
  <c r="I72" s="1"/>
  <c r="AS17"/>
  <c r="AS16" s="1"/>
  <c r="V84"/>
  <c r="U84" s="1"/>
  <c r="AD118"/>
  <c r="U63"/>
  <c r="V105"/>
  <c r="U105" s="1"/>
  <c r="U106"/>
  <c r="AI72"/>
  <c r="AH72" s="1"/>
  <c r="AH73"/>
  <c r="AI53"/>
  <c r="AH63"/>
  <c r="V119"/>
  <c r="U120"/>
  <c r="AI146"/>
  <c r="AH146" s="1"/>
  <c r="AH147"/>
  <c r="AI84"/>
  <c r="AH84" s="1"/>
  <c r="AH85"/>
  <c r="I84"/>
  <c r="I63"/>
  <c r="I53" s="1"/>
  <c r="AR17"/>
  <c r="AR16" s="1"/>
  <c r="AL162"/>
  <c r="AI96"/>
  <c r="AH96" s="1"/>
  <c r="AH97"/>
  <c r="V72"/>
  <c r="U72" s="1"/>
  <c r="U73"/>
  <c r="V96"/>
  <c r="U96" s="1"/>
  <c r="U97"/>
  <c r="V136"/>
  <c r="U136" s="1"/>
  <c r="U137"/>
  <c r="AI17"/>
  <c r="AI16" s="1"/>
  <c r="AH28"/>
  <c r="I28" i="5" s="1"/>
  <c r="AS118" i="7"/>
  <c r="U18"/>
  <c r="AH18"/>
  <c r="AH120"/>
  <c r="M84"/>
  <c r="V17"/>
  <c r="V16" s="1"/>
  <c r="AN17"/>
  <c r="AN16" s="1"/>
  <c r="AI136"/>
  <c r="AT118"/>
  <c r="AL185"/>
  <c r="AH186"/>
  <c r="AI105"/>
  <c r="AH105" s="1"/>
  <c r="AH106"/>
  <c r="U28"/>
  <c r="H28" i="5" s="1"/>
  <c r="AH119" i="7"/>
  <c r="AH163"/>
  <c r="O84"/>
  <c r="N84"/>
  <c r="T84"/>
  <c r="I106"/>
  <c r="I105" s="1"/>
  <c r="L136"/>
  <c r="Q136"/>
  <c r="R84"/>
  <c r="S84"/>
  <c r="N136"/>
  <c r="M136"/>
  <c r="AF118"/>
  <c r="O136"/>
  <c r="T136"/>
  <c r="AA118"/>
  <c r="Q84"/>
  <c r="L84"/>
  <c r="R136"/>
  <c r="I136"/>
  <c r="H115"/>
  <c r="H114"/>
  <c r="H113"/>
  <c r="H112"/>
  <c r="T111"/>
  <c r="T106" s="1"/>
  <c r="T105" s="1"/>
  <c r="S111"/>
  <c r="S106" s="1"/>
  <c r="S105" s="1"/>
  <c r="R111"/>
  <c r="R106" s="1"/>
  <c r="R105" s="1"/>
  <c r="Q111"/>
  <c r="Q106" s="1"/>
  <c r="Q105" s="1"/>
  <c r="O111"/>
  <c r="O106" s="1"/>
  <c r="O105" s="1"/>
  <c r="N111"/>
  <c r="N106" s="1"/>
  <c r="N105" s="1"/>
  <c r="M111"/>
  <c r="M106" s="1"/>
  <c r="M105" s="1"/>
  <c r="L111"/>
  <c r="L106" s="1"/>
  <c r="H110"/>
  <c r="H109"/>
  <c r="H108"/>
  <c r="H107"/>
  <c r="H102"/>
  <c r="H101"/>
  <c r="H100"/>
  <c r="H99"/>
  <c r="H98"/>
  <c r="H97"/>
  <c r="H96"/>
  <c r="H93"/>
  <c r="H90"/>
  <c r="H89"/>
  <c r="H88"/>
  <c r="H87"/>
  <c r="H82"/>
  <c r="H81"/>
  <c r="H80"/>
  <c r="H79"/>
  <c r="T78"/>
  <c r="T73" s="1"/>
  <c r="T72" s="1"/>
  <c r="S78"/>
  <c r="S73" s="1"/>
  <c r="S72" s="1"/>
  <c r="R78"/>
  <c r="R73" s="1"/>
  <c r="R72" s="1"/>
  <c r="Q78"/>
  <c r="Q73" s="1"/>
  <c r="Q72" s="1"/>
  <c r="O78"/>
  <c r="O73" s="1"/>
  <c r="O72" s="1"/>
  <c r="N78"/>
  <c r="N73" s="1"/>
  <c r="N72" s="1"/>
  <c r="M78"/>
  <c r="M73" s="1"/>
  <c r="M72" s="1"/>
  <c r="L78"/>
  <c r="L73" s="1"/>
  <c r="L72" s="1"/>
  <c r="H77"/>
  <c r="H76"/>
  <c r="H75"/>
  <c r="H59"/>
  <c r="H60"/>
  <c r="H69"/>
  <c r="H68"/>
  <c r="T67"/>
  <c r="T63" s="1"/>
  <c r="S67"/>
  <c r="S63" s="1"/>
  <c r="R67"/>
  <c r="R63" s="1"/>
  <c r="Q67"/>
  <c r="Q63" s="1"/>
  <c r="O67"/>
  <c r="O63" s="1"/>
  <c r="N67"/>
  <c r="N63" s="1"/>
  <c r="M67"/>
  <c r="M63" s="1"/>
  <c r="L67"/>
  <c r="L63" s="1"/>
  <c r="L53" s="1"/>
  <c r="H66"/>
  <c r="H65"/>
  <c r="H58"/>
  <c r="H57"/>
  <c r="H56"/>
  <c r="H54"/>
  <c r="AH16" l="1"/>
  <c r="U16"/>
  <c r="H27" i="5"/>
  <c r="AB12" i="7"/>
  <c r="I118"/>
  <c r="AD12"/>
  <c r="AL12"/>
  <c r="AF12"/>
  <c r="Z12"/>
  <c r="Q53"/>
  <c r="Q52" s="1"/>
  <c r="N53"/>
  <c r="N52" s="1"/>
  <c r="S53"/>
  <c r="S52" s="1"/>
  <c r="I52"/>
  <c r="I12" s="1"/>
  <c r="U53"/>
  <c r="V52"/>
  <c r="U52" s="1"/>
  <c r="AM12"/>
  <c r="O53"/>
  <c r="O52" s="1"/>
  <c r="T53"/>
  <c r="T52" s="1"/>
  <c r="AA12"/>
  <c r="I27" i="5"/>
  <c r="AI52" i="7"/>
  <c r="AG12"/>
  <c r="AE12"/>
  <c r="AO12"/>
  <c r="AQ12"/>
  <c r="M53"/>
  <c r="M52" s="1"/>
  <c r="R53"/>
  <c r="R52" s="1"/>
  <c r="AS12"/>
  <c r="AT12"/>
  <c r="AR12"/>
  <c r="AN12"/>
  <c r="U17"/>
  <c r="V118"/>
  <c r="U119"/>
  <c r="AL184"/>
  <c r="AH184" s="1"/>
  <c r="AH185"/>
  <c r="AH136"/>
  <c r="AI118"/>
  <c r="AL161"/>
  <c r="AH161" s="1"/>
  <c r="AH162"/>
  <c r="AH53"/>
  <c r="AH17"/>
  <c r="H111"/>
  <c r="L105"/>
  <c r="H105" s="1"/>
  <c r="H106"/>
  <c r="H63"/>
  <c r="H92"/>
  <c r="H91"/>
  <c r="H67"/>
  <c r="H74"/>
  <c r="H78"/>
  <c r="H86"/>
  <c r="H64"/>
  <c r="H55"/>
  <c r="I32" i="9"/>
  <c r="I31" s="1"/>
  <c r="U33"/>
  <c r="AQ32"/>
  <c r="AT32"/>
  <c r="AT31" s="1"/>
  <c r="AS32"/>
  <c r="AS31" s="1"/>
  <c r="AR32"/>
  <c r="AR31" s="1"/>
  <c r="AO32"/>
  <c r="AO31" s="1"/>
  <c r="AN32"/>
  <c r="AN31" s="1"/>
  <c r="AM32"/>
  <c r="AM31" s="1"/>
  <c r="AK32"/>
  <c r="AK31" s="1"/>
  <c r="AI32"/>
  <c r="AI31" s="1"/>
  <c r="AQ31"/>
  <c r="AG32"/>
  <c r="AG31" s="1"/>
  <c r="AF32"/>
  <c r="AE32"/>
  <c r="AE31" s="1"/>
  <c r="AD32"/>
  <c r="AD31" s="1"/>
  <c r="AB32"/>
  <c r="AB31" s="1"/>
  <c r="AA32"/>
  <c r="AA31" s="1"/>
  <c r="Z32"/>
  <c r="Z31" s="1"/>
  <c r="X32"/>
  <c r="X31" s="1"/>
  <c r="V32"/>
  <c r="V31" s="1"/>
  <c r="AF31"/>
  <c r="T32"/>
  <c r="S32"/>
  <c r="R32"/>
  <c r="Q32"/>
  <c r="O32"/>
  <c r="N32"/>
  <c r="M32"/>
  <c r="L32"/>
  <c r="T31"/>
  <c r="S31"/>
  <c r="R31"/>
  <c r="Q31"/>
  <c r="O31"/>
  <c r="N31"/>
  <c r="M31"/>
  <c r="L31"/>
  <c r="I29"/>
  <c r="R29"/>
  <c r="AL13" i="7" l="1"/>
  <c r="AL10" i="9"/>
  <c r="AM11" i="7"/>
  <c r="Z11"/>
  <c r="AH31" i="9"/>
  <c r="AH32"/>
  <c r="U31"/>
  <c r="U32"/>
  <c r="AJ11" i="7"/>
  <c r="W11"/>
  <c r="L52"/>
  <c r="V12"/>
  <c r="AI12"/>
  <c r="AH52"/>
  <c r="AA11"/>
  <c r="AN11"/>
  <c r="U118"/>
  <c r="AH118"/>
  <c r="H52"/>
  <c r="H85"/>
  <c r="H84"/>
  <c r="H73"/>
  <c r="H72"/>
  <c r="H53"/>
  <c r="AH12" l="1"/>
  <c r="AI11"/>
  <c r="U12"/>
  <c r="V11"/>
  <c r="M125"/>
  <c r="H128"/>
  <c r="H30"/>
  <c r="H31"/>
  <c r="U16" i="9" l="1"/>
  <c r="AH43" l="1"/>
  <c r="AT42"/>
  <c r="AT41" s="1"/>
  <c r="AS42"/>
  <c r="AS41" s="1"/>
  <c r="AR42"/>
  <c r="AQ42"/>
  <c r="AQ41" s="1"/>
  <c r="AO42"/>
  <c r="AO41" s="1"/>
  <c r="AN42"/>
  <c r="AN41" s="1"/>
  <c r="AM42"/>
  <c r="AM41" s="1"/>
  <c r="AK42"/>
  <c r="AK41" s="1"/>
  <c r="AI42"/>
  <c r="AR41"/>
  <c r="U43"/>
  <c r="AG42"/>
  <c r="AG41" s="1"/>
  <c r="AF42"/>
  <c r="AE42"/>
  <c r="AD42"/>
  <c r="AD41" s="1"/>
  <c r="AB42"/>
  <c r="AB41" s="1"/>
  <c r="AA42"/>
  <c r="AA41" s="1"/>
  <c r="Z42"/>
  <c r="Z41" s="1"/>
  <c r="X42"/>
  <c r="X41" s="1"/>
  <c r="V42"/>
  <c r="AF41"/>
  <c r="AE41"/>
  <c r="T42"/>
  <c r="S42"/>
  <c r="R42"/>
  <c r="Q42"/>
  <c r="Q41" s="1"/>
  <c r="O42"/>
  <c r="O41" s="1"/>
  <c r="N42"/>
  <c r="N41" s="1"/>
  <c r="M42"/>
  <c r="M41" s="1"/>
  <c r="L42"/>
  <c r="L41" s="1"/>
  <c r="T41"/>
  <c r="S41"/>
  <c r="R41"/>
  <c r="I42"/>
  <c r="I41" s="1"/>
  <c r="H43"/>
  <c r="AH42" l="1"/>
  <c r="U42"/>
  <c r="H41"/>
  <c r="G32" i="5" s="1"/>
  <c r="AI41" i="9"/>
  <c r="AH41" s="1"/>
  <c r="I32" i="5" s="1"/>
  <c r="V41" i="9"/>
  <c r="H42"/>
  <c r="AR26"/>
  <c r="U41" l="1"/>
  <c r="H32" i="5" s="1"/>
  <c r="V37" i="9" l="1"/>
  <c r="V36" s="1"/>
  <c r="I14"/>
  <c r="AH18"/>
  <c r="U18"/>
  <c r="H18"/>
  <c r="V21"/>
  <c r="X21"/>
  <c r="Z21"/>
  <c r="AA21"/>
  <c r="AB21"/>
  <c r="AD21"/>
  <c r="AE21"/>
  <c r="AF21"/>
  <c r="T35" i="7" l="1"/>
  <c r="T28" s="1"/>
  <c r="S35"/>
  <c r="S28" s="1"/>
  <c r="R35"/>
  <c r="R28" s="1"/>
  <c r="Q35"/>
  <c r="Q28" s="1"/>
  <c r="O35"/>
  <c r="O28" s="1"/>
  <c r="N35"/>
  <c r="N28" s="1"/>
  <c r="M35"/>
  <c r="M28" s="1"/>
  <c r="L35"/>
  <c r="L28" s="1"/>
  <c r="T18"/>
  <c r="S18"/>
  <c r="R18"/>
  <c r="R17" s="1"/>
  <c r="R16" s="1"/>
  <c r="Q18"/>
  <c r="O18"/>
  <c r="N18"/>
  <c r="N17" s="1"/>
  <c r="N16" s="1"/>
  <c r="M18"/>
  <c r="M17" s="1"/>
  <c r="M16" s="1"/>
  <c r="L18"/>
  <c r="H37"/>
  <c r="AW40" s="1"/>
  <c r="H36"/>
  <c r="AW39" s="1"/>
  <c r="H34"/>
  <c r="AW37" s="1"/>
  <c r="H33"/>
  <c r="AW36" s="1"/>
  <c r="H32"/>
  <c r="AW35" s="1"/>
  <c r="H27"/>
  <c r="H24"/>
  <c r="H22"/>
  <c r="H21"/>
  <c r="H20"/>
  <c r="I164"/>
  <c r="L164"/>
  <c r="M164"/>
  <c r="N164"/>
  <c r="O164"/>
  <c r="H165"/>
  <c r="H166"/>
  <c r="H167"/>
  <c r="I168"/>
  <c r="L168"/>
  <c r="M168"/>
  <c r="N168"/>
  <c r="O168"/>
  <c r="H169"/>
  <c r="H170"/>
  <c r="H171"/>
  <c r="H172"/>
  <c r="I173"/>
  <c r="L173"/>
  <c r="M173"/>
  <c r="N173"/>
  <c r="O173"/>
  <c r="H174"/>
  <c r="S17" l="1"/>
  <c r="S16" s="1"/>
  <c r="O17"/>
  <c r="O16" s="1"/>
  <c r="T17"/>
  <c r="T16" s="1"/>
  <c r="L17"/>
  <c r="L16" s="1"/>
  <c r="Q17"/>
  <c r="Q16" s="1"/>
  <c r="M163"/>
  <c r="H19"/>
  <c r="H23"/>
  <c r="H35"/>
  <c r="H168"/>
  <c r="H173"/>
  <c r="L163"/>
  <c r="O163"/>
  <c r="H164"/>
  <c r="N163"/>
  <c r="I163"/>
  <c r="H16" l="1"/>
  <c r="H28"/>
  <c r="H18"/>
  <c r="H163"/>
  <c r="H17" l="1"/>
  <c r="T148" l="1"/>
  <c r="T147" s="1"/>
  <c r="T146" s="1"/>
  <c r="S148"/>
  <c r="S147" s="1"/>
  <c r="S146" s="1"/>
  <c r="R148"/>
  <c r="R147" s="1"/>
  <c r="R146" s="1"/>
  <c r="Q148"/>
  <c r="Q147" s="1"/>
  <c r="Q146" s="1"/>
  <c r="O148"/>
  <c r="O147" s="1"/>
  <c r="O146" s="1"/>
  <c r="N148"/>
  <c r="N147" s="1"/>
  <c r="N146" s="1"/>
  <c r="M148"/>
  <c r="M147" s="1"/>
  <c r="M146" s="1"/>
  <c r="L148"/>
  <c r="L147" s="1"/>
  <c r="T131"/>
  <c r="S131"/>
  <c r="R131"/>
  <c r="Q131"/>
  <c r="O131"/>
  <c r="N131"/>
  <c r="M131"/>
  <c r="M120" s="1"/>
  <c r="M119" s="1"/>
  <c r="L131"/>
  <c r="T125"/>
  <c r="T120" s="1"/>
  <c r="T119" s="1"/>
  <c r="S125"/>
  <c r="R125"/>
  <c r="Q125"/>
  <c r="O120"/>
  <c r="O119" s="1"/>
  <c r="N125"/>
  <c r="L125"/>
  <c r="R120" l="1"/>
  <c r="R119" s="1"/>
  <c r="R118" s="1"/>
  <c r="R12" s="1"/>
  <c r="N120"/>
  <c r="N119" s="1"/>
  <c r="N118" s="1"/>
  <c r="N12" s="1"/>
  <c r="S120"/>
  <c r="S119" s="1"/>
  <c r="S118" s="1"/>
  <c r="S12" s="1"/>
  <c r="Q120"/>
  <c r="Q119" s="1"/>
  <c r="Q118" s="1"/>
  <c r="Q12" s="1"/>
  <c r="L120"/>
  <c r="L119" s="1"/>
  <c r="O118"/>
  <c r="O12" s="1"/>
  <c r="T118"/>
  <c r="T12" s="1"/>
  <c r="M118"/>
  <c r="M12" s="1"/>
  <c r="L146"/>
  <c r="H133"/>
  <c r="AW29" s="1"/>
  <c r="H132"/>
  <c r="AW28" s="1"/>
  <c r="H130"/>
  <c r="AW26" s="1"/>
  <c r="H129"/>
  <c r="AW25" s="1"/>
  <c r="H127"/>
  <c r="H126"/>
  <c r="AW22" s="1"/>
  <c r="H124"/>
  <c r="AW20" s="1"/>
  <c r="H123"/>
  <c r="AW19" s="1"/>
  <c r="H122"/>
  <c r="AW18" s="1"/>
  <c r="H150"/>
  <c r="H149"/>
  <c r="H144"/>
  <c r="AW34" s="1"/>
  <c r="H143"/>
  <c r="AW33" s="1"/>
  <c r="H140"/>
  <c r="H139"/>
  <c r="AT14" i="9"/>
  <c r="AS14"/>
  <c r="AR14"/>
  <c r="AQ14"/>
  <c r="AO14"/>
  <c r="AN14"/>
  <c r="AM14"/>
  <c r="AK14"/>
  <c r="AI14"/>
  <c r="AG14"/>
  <c r="AF14"/>
  <c r="AE14"/>
  <c r="AD14"/>
  <c r="AB14"/>
  <c r="AA14"/>
  <c r="Z14"/>
  <c r="X14"/>
  <c r="V14"/>
  <c r="T14"/>
  <c r="S14"/>
  <c r="R14"/>
  <c r="Q14"/>
  <c r="O14"/>
  <c r="N14"/>
  <c r="M14"/>
  <c r="L14"/>
  <c r="AT21"/>
  <c r="AS21"/>
  <c r="AR21"/>
  <c r="AQ21"/>
  <c r="AO21"/>
  <c r="AN21"/>
  <c r="AM21"/>
  <c r="AK21"/>
  <c r="AI21"/>
  <c r="AG21"/>
  <c r="T21"/>
  <c r="S21"/>
  <c r="R21"/>
  <c r="Q21"/>
  <c r="O21"/>
  <c r="N21"/>
  <c r="M21"/>
  <c r="L21"/>
  <c r="I21"/>
  <c r="AT24"/>
  <c r="AS24"/>
  <c r="AR24"/>
  <c r="AQ24"/>
  <c r="AO24"/>
  <c r="AN24"/>
  <c r="AM24"/>
  <c r="AK24"/>
  <c r="AI24"/>
  <c r="AG24"/>
  <c r="AF24"/>
  <c r="AE24"/>
  <c r="AD24"/>
  <c r="AB24"/>
  <c r="AA24"/>
  <c r="Z24"/>
  <c r="X24"/>
  <c r="V24"/>
  <c r="T24"/>
  <c r="S24"/>
  <c r="R24"/>
  <c r="Q24"/>
  <c r="O24"/>
  <c r="N24"/>
  <c r="M24"/>
  <c r="L24"/>
  <c r="I24"/>
  <c r="AT26"/>
  <c r="AS26"/>
  <c r="AQ26"/>
  <c r="AO26"/>
  <c r="AN26"/>
  <c r="AM26"/>
  <c r="AK26"/>
  <c r="AI26"/>
  <c r="AG26"/>
  <c r="AF26"/>
  <c r="AE26"/>
  <c r="AD26"/>
  <c r="AB26"/>
  <c r="AA26"/>
  <c r="Z26"/>
  <c r="X26"/>
  <c r="V26"/>
  <c r="T26"/>
  <c r="S26"/>
  <c r="R26"/>
  <c r="Q26"/>
  <c r="O26"/>
  <c r="N26"/>
  <c r="M26"/>
  <c r="L26"/>
  <c r="I26"/>
  <c r="M29"/>
  <c r="AT29"/>
  <c r="AS29"/>
  <c r="AR29"/>
  <c r="AQ29"/>
  <c r="AO29"/>
  <c r="AN29"/>
  <c r="AM29"/>
  <c r="AK29"/>
  <c r="AI29"/>
  <c r="AG29"/>
  <c r="AF29"/>
  <c r="AE29"/>
  <c r="AD29"/>
  <c r="AB29"/>
  <c r="AA29"/>
  <c r="Z29"/>
  <c r="X29"/>
  <c r="V29"/>
  <c r="T29"/>
  <c r="S29"/>
  <c r="Q29"/>
  <c r="O29"/>
  <c r="N29"/>
  <c r="L29"/>
  <c r="AN37"/>
  <c r="AN36" s="1"/>
  <c r="AT37"/>
  <c r="AS37"/>
  <c r="AR37"/>
  <c r="AR36" s="1"/>
  <c r="AQ37"/>
  <c r="AQ36" s="1"/>
  <c r="AO37"/>
  <c r="AO36" s="1"/>
  <c r="AM37"/>
  <c r="AM36" s="1"/>
  <c r="AK37"/>
  <c r="AK36" s="1"/>
  <c r="AI37"/>
  <c r="AI36" s="1"/>
  <c r="AT36"/>
  <c r="AS36"/>
  <c r="AG37"/>
  <c r="AG36" s="1"/>
  <c r="AF37"/>
  <c r="AF36" s="1"/>
  <c r="AE37"/>
  <c r="AE36" s="1"/>
  <c r="AD37"/>
  <c r="AD36" s="1"/>
  <c r="AB37"/>
  <c r="AB36" s="1"/>
  <c r="AA37"/>
  <c r="AA36" s="1"/>
  <c r="Z37"/>
  <c r="Z36" s="1"/>
  <c r="X37"/>
  <c r="X36" s="1"/>
  <c r="I37"/>
  <c r="H38"/>
  <c r="H33"/>
  <c r="H30"/>
  <c r="H28"/>
  <c r="H27"/>
  <c r="H25"/>
  <c r="H23"/>
  <c r="H22"/>
  <c r="H20"/>
  <c r="H19"/>
  <c r="H17"/>
  <c r="H16"/>
  <c r="H15"/>
  <c r="AH33"/>
  <c r="AH30"/>
  <c r="AH28"/>
  <c r="AH27"/>
  <c r="AH25"/>
  <c r="AH23"/>
  <c r="AH22"/>
  <c r="AH20"/>
  <c r="AH19"/>
  <c r="AH17"/>
  <c r="AH16"/>
  <c r="AH15"/>
  <c r="U38"/>
  <c r="U30"/>
  <c r="U28"/>
  <c r="U27"/>
  <c r="U25"/>
  <c r="U23"/>
  <c r="U22"/>
  <c r="U20"/>
  <c r="U19"/>
  <c r="U17"/>
  <c r="U15"/>
  <c r="M11" i="7" l="1"/>
  <c r="N11"/>
  <c r="AS13" i="9"/>
  <c r="AS9" s="1"/>
  <c r="I13"/>
  <c r="V13"/>
  <c r="V9" s="1"/>
  <c r="AG13"/>
  <c r="AG9" s="1"/>
  <c r="M13"/>
  <c r="R13"/>
  <c r="AE13"/>
  <c r="S13"/>
  <c r="AW23" i="7"/>
  <c r="N13" i="9"/>
  <c r="T13"/>
  <c r="Q13"/>
  <c r="O13"/>
  <c r="AA13"/>
  <c r="AA9" s="1"/>
  <c r="AE9"/>
  <c r="AB13"/>
  <c r="AB9" s="1"/>
  <c r="AF13"/>
  <c r="Z13"/>
  <c r="Z9" s="1"/>
  <c r="AM13"/>
  <c r="AM9" s="1"/>
  <c r="AR13"/>
  <c r="AR9" s="1"/>
  <c r="AN13"/>
  <c r="AN9" s="1"/>
  <c r="AT13"/>
  <c r="AT9" s="1"/>
  <c r="AQ13"/>
  <c r="AQ9" s="1"/>
  <c r="AI13"/>
  <c r="AI9" s="1"/>
  <c r="AO13"/>
  <c r="AO9" s="1"/>
  <c r="AW24" i="7"/>
  <c r="AK13" i="9"/>
  <c r="AK9" s="1"/>
  <c r="AD13"/>
  <c r="AD9" s="1"/>
  <c r="X13"/>
  <c r="X9" s="1"/>
  <c r="X10" s="1"/>
  <c r="L13"/>
  <c r="L118" i="7"/>
  <c r="L12" s="1"/>
  <c r="I11" s="1"/>
  <c r="AH26" i="9"/>
  <c r="H32"/>
  <c r="U26"/>
  <c r="U24"/>
  <c r="AH24"/>
  <c r="AH21"/>
  <c r="H26"/>
  <c r="H148" i="7"/>
  <c r="H142"/>
  <c r="I36" i="9"/>
  <c r="H138" i="7"/>
  <c r="I25" i="5"/>
  <c r="H21" i="9"/>
  <c r="H24"/>
  <c r="H14"/>
  <c r="U21"/>
  <c r="H131" i="7"/>
  <c r="H121"/>
  <c r="H29" i="9"/>
  <c r="H25" i="5"/>
  <c r="I9" i="9" l="1"/>
  <c r="AK10"/>
  <c r="AK13" i="7"/>
  <c r="X13"/>
  <c r="AJ8" i="9"/>
  <c r="AM8"/>
  <c r="AM13" i="7"/>
  <c r="AM10" i="9"/>
  <c r="V10"/>
  <c r="V13" i="7"/>
  <c r="AT10" i="9"/>
  <c r="AT13" i="7"/>
  <c r="Z10" i="9"/>
  <c r="Z13" i="7"/>
  <c r="AA13"/>
  <c r="AA10" i="9"/>
  <c r="AD10"/>
  <c r="AD13" i="7"/>
  <c r="AI10" i="9"/>
  <c r="AI13" i="7"/>
  <c r="AR13"/>
  <c r="AR10" i="9"/>
  <c r="AB10"/>
  <c r="AB13" i="7"/>
  <c r="AG13"/>
  <c r="AG10" i="9"/>
  <c r="AQ13" i="7"/>
  <c r="AQ10" i="9"/>
  <c r="AE10"/>
  <c r="AE13" i="7"/>
  <c r="I13"/>
  <c r="I10" i="9"/>
  <c r="W8"/>
  <c r="AO10"/>
  <c r="AO13" i="7"/>
  <c r="AN13"/>
  <c r="AN10" i="9"/>
  <c r="AS10"/>
  <c r="AS13" i="7"/>
  <c r="H12"/>
  <c r="AN8" i="9"/>
  <c r="AW44" i="7"/>
  <c r="J11"/>
  <c r="U13" i="9"/>
  <c r="AF9"/>
  <c r="AA8" s="1"/>
  <c r="Z8"/>
  <c r="AH13"/>
  <c r="AH9"/>
  <c r="H13"/>
  <c r="V8"/>
  <c r="H31"/>
  <c r="AI8"/>
  <c r="H125" i="7"/>
  <c r="H147"/>
  <c r="H146"/>
  <c r="H137"/>
  <c r="H141"/>
  <c r="G28" i="5" s="1"/>
  <c r="AH10" i="9" l="1"/>
  <c r="AH13" i="7"/>
  <c r="AF13"/>
  <c r="AF10" i="9"/>
  <c r="H120" i="7"/>
  <c r="G27" i="5" s="1"/>
  <c r="G25"/>
  <c r="H119" i="7"/>
  <c r="H136"/>
  <c r="AH29" i="9" l="1"/>
  <c r="U29"/>
  <c r="H118" i="7" l="1"/>
  <c r="H26" i="5"/>
  <c r="I26"/>
  <c r="T37" i="9"/>
  <c r="T36" s="1"/>
  <c r="T9" s="1"/>
  <c r="S37"/>
  <c r="S36" s="1"/>
  <c r="S9" s="1"/>
  <c r="R37"/>
  <c r="R36" s="1"/>
  <c r="R9" s="1"/>
  <c r="Q37"/>
  <c r="Q36" s="1"/>
  <c r="Q9" s="1"/>
  <c r="O37"/>
  <c r="O36" s="1"/>
  <c r="O9" s="1"/>
  <c r="N37"/>
  <c r="N36" s="1"/>
  <c r="N9" s="1"/>
  <c r="M37"/>
  <c r="M36" s="1"/>
  <c r="L37"/>
  <c r="N13" i="7" l="1"/>
  <c r="N10" i="9"/>
  <c r="S13" i="7"/>
  <c r="S10" i="9"/>
  <c r="O13" i="7"/>
  <c r="O10" i="9"/>
  <c r="T10"/>
  <c r="T13" i="7"/>
  <c r="Q13"/>
  <c r="Q10" i="9"/>
  <c r="R10"/>
  <c r="R13" i="7"/>
  <c r="N8" i="9"/>
  <c r="M9"/>
  <c r="H37"/>
  <c r="L36"/>
  <c r="L9" s="1"/>
  <c r="I8" s="1"/>
  <c r="L10" l="1"/>
  <c r="L13" i="7"/>
  <c r="M8" i="9"/>
  <c r="M13" i="7"/>
  <c r="M10" i="9"/>
  <c r="J8"/>
  <c r="H36"/>
  <c r="G35" i="5" s="1"/>
  <c r="G24"/>
  <c r="G23" s="1"/>
  <c r="H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AH38" i="9" l="1"/>
  <c r="G37" i="5" l="1"/>
  <c r="AH37" i="9"/>
  <c r="U37"/>
  <c r="AH36"/>
  <c r="I35" i="5" s="1"/>
  <c r="U36" i="9"/>
  <c r="H35" i="5" s="1"/>
  <c r="H178" i="7"/>
  <c r="H177"/>
  <c r="O176"/>
  <c r="O175" s="1"/>
  <c r="O162" s="1"/>
  <c r="O161" s="1"/>
  <c r="N176"/>
  <c r="N175" s="1"/>
  <c r="N162" s="1"/>
  <c r="N161" s="1"/>
  <c r="M176"/>
  <c r="M175" s="1"/>
  <c r="M162" s="1"/>
  <c r="M161" s="1"/>
  <c r="L176"/>
  <c r="L175" s="1"/>
  <c r="L162" s="1"/>
  <c r="L161" s="1"/>
  <c r="I176"/>
  <c r="I175" s="1"/>
  <c r="I162" s="1"/>
  <c r="H162" l="1"/>
  <c r="I161"/>
  <c r="H161" s="1"/>
  <c r="H175"/>
  <c r="H176"/>
  <c r="N28" i="5" l="1"/>
  <c r="J28"/>
  <c r="O28"/>
  <c r="L28"/>
  <c r="K28"/>
  <c r="P28"/>
  <c r="M28"/>
  <c r="R28"/>
  <c r="Q28"/>
  <c r="U14" i="9" l="1"/>
  <c r="AH14"/>
  <c r="B9"/>
  <c r="H201" i="7"/>
  <c r="H200"/>
  <c r="O199"/>
  <c r="N199"/>
  <c r="M199"/>
  <c r="L199"/>
  <c r="I199"/>
  <c r="H197"/>
  <c r="O196"/>
  <c r="N196"/>
  <c r="M196"/>
  <c r="L196"/>
  <c r="I196"/>
  <c r="H195"/>
  <c r="H194"/>
  <c r="H193"/>
  <c r="H192"/>
  <c r="O191"/>
  <c r="N191"/>
  <c r="M191"/>
  <c r="L191"/>
  <c r="I191"/>
  <c r="H190"/>
  <c r="H189"/>
  <c r="H188"/>
  <c r="O187"/>
  <c r="N187"/>
  <c r="M187"/>
  <c r="L187"/>
  <c r="I187"/>
  <c r="I24" i="5" l="1"/>
  <c r="I23" s="1"/>
  <c r="I29" s="1"/>
  <c r="I198" i="7"/>
  <c r="O198"/>
  <c r="M198"/>
  <c r="N198"/>
  <c r="L198"/>
  <c r="H9" i="9"/>
  <c r="H10" s="1"/>
  <c r="H23" i="5"/>
  <c r="H29" s="1"/>
  <c r="U9" i="9"/>
  <c r="M186" i="7"/>
  <c r="N186"/>
  <c r="O186"/>
  <c r="H196"/>
  <c r="I186"/>
  <c r="H191"/>
  <c r="H187"/>
  <c r="H199"/>
  <c r="L186"/>
  <c r="B12"/>
  <c r="I37" i="5"/>
  <c r="H37"/>
  <c r="U10" i="9" l="1"/>
  <c r="U13" i="7"/>
  <c r="N185"/>
  <c r="N184" s="1"/>
  <c r="I185"/>
  <c r="I184" s="1"/>
  <c r="H13"/>
  <c r="H198"/>
  <c r="L185"/>
  <c r="L184" s="1"/>
  <c r="O185"/>
  <c r="O184" s="1"/>
  <c r="M185"/>
  <c r="M184" s="1"/>
  <c r="H40" i="5"/>
  <c r="H186" i="7"/>
  <c r="H185" l="1"/>
  <c r="H184"/>
  <c r="G26" i="5"/>
  <c r="G29" s="1"/>
  <c r="G40" s="1"/>
  <c r="I40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<sst xmlns="http://schemas.openxmlformats.org/spreadsheetml/2006/main" count="486" uniqueCount="200">
  <si>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</si>
  <si>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</si>
  <si>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</si>
  <si>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</si>
  <si>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</si>
  <si>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</si>
  <si>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</si>
  <si>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</si>
  <si>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</si>
  <si>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</si>
  <si>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</si>
  <si>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</si>
  <si>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</si>
  <si>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</si>
  <si>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</si>
  <si>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</si>
  <si>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</si>
  <si>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</si>
  <si>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</si>
  <si>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</si>
  <si>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</si>
  <si>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</si>
  <si>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</si>
  <si>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</si>
  <si>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</si>
  <si>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</si>
  <si>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</si>
  <si>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</si>
  <si>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</si>
  <si>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</si>
  <si>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</si>
  <si>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</si>
  <si>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</si>
  <si>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</si>
  <si>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</si>
  <si>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</si>
  <si>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</si>
  <si>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</si>
  <si>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</si>
  <si>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</si>
  <si>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</si>
  <si>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</si>
  <si>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</si>
  <si>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</si>
  <si>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</si>
  <si>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</si>
  <si>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</si>
  <si>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</si>
  <si>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</si>
  <si>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</si>
  <si>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</si>
  <si>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</si>
  <si>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</si>
  <si>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</si>
  <si>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</si>
  <si>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</si>
  <si>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</si>
  <si>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</si>
  <si>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</si>
  <si>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</si>
  <si>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</si>
  <si>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</si>
  <si>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</si>
  <si>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</si>
  <si>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</si>
  <si>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</si>
  <si>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</si>
  <si>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</si>
  <si>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</si>
  <si>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</si>
  <si>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</si>
  <si>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</si>
  <si>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</si>
  <si>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</si>
  <si>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</si>
  <si>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</si>
  <si>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</si>
  <si>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</si>
  <si>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</si>
  <si>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</si>
  <si>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</si>
  <si>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</si>
  <si>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</si>
  <si>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</si>
  <si>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</si>
  <si>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</si>
  <si>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</si>
  <si>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</si>
  <si>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</si>
  <si>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</si>
  <si>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</si>
  <si>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</si>
  <si>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</si>
  <si>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</si>
  <si>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</si>
  <si>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</si>
  <si>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</si>
  <si>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</si>
  <si>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</si>
  <si>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</si>
  <si>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</si>
  <si>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</si>
  <si>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</si>
  <si>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</si>
  <si>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</si>
  <si>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</si>
  <si>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</si>
  <si>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</si>
  <si>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</si>
  <si>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</si>
  <si>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</si>
  <si>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</si>
  <si>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</si>
  <si>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</si>
  <si>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</si>
  <si>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</si>
  <si>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</si>
  <si>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</si>
  <si>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</si>
  <si>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</si>
  <si>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</si>
  <si>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</si>
  <si>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</si>
  <si>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</si>
  <si>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</si>
  <si>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</si>
  <si>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</si>
  <si>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</si>
  <si>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</si>
  <si>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</si>
  <si>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</si>
  <si>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</si>
  <si>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</si>
  <si>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</si>
  <si>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</si>
  <si>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</si>
  <si>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</si>
  <si>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</si>
  <si>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</si>
  <si>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</si>
  <si>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</si>
  <si>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</si>
  <si>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</si>
  <si>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</si>
  <si>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</si>
  <si>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</si>
  <si>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</si>
  <si>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</si>
  <si>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</si>
  <si>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</si>
  <si>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</si>
  <si>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</si>
  <si>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</si>
  <si>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</si>
  <si>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</si>
  <si>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</si>
  <si>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</si>
  <si>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</si>
  <si>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</si>
  <si>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</si>
  <si>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</si>
  <si>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</si>
  <si>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</si>
  <si>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</si>
  <si>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</si>
  <si>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</si>
  <si>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</si>
  <si>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</si>
  <si>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</si>
  <si>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</si>
  <si>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</si>
  <si>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</si>
  <si>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</si>
  <si>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</si>
  <si>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</si>
  <si>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</si>
  <si>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</si>
  <si>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</si>
  <si>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</si>
  <si>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</si>
  <si>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</si>
  <si>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</si>
  <si>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</si>
  <si>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</si>
  <si>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</si>
  <si>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</si>
  <si>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</si>
  <si>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</si>
  <si>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</si>
  <si>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</si>
  <si>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</si>
  <si>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 xml:space="preserve"> </t>
  </si>
  <si>
    <t>Osnovna škola Kneginec Gornji</t>
  </si>
  <si>
    <t>Gornjem Knegincu</t>
  </si>
  <si>
    <t>Bojan Turković, voditelj računovodstva</t>
  </si>
  <si>
    <t>400-02/16-01/3</t>
  </si>
  <si>
    <t>2186-122-01-16-1</t>
  </si>
  <si>
    <t>Romana Malašić, dipl.iur.</t>
  </si>
  <si>
    <t>30.prosinca 2016.</t>
  </si>
  <si>
    <t xml:space="preserve">        Temeljem odredbi članka  29.  Zakona o proračunu ("Narodne novine" broj  87/0/, 136/12, i 15/15) te članka 54 Statuta, Školski odbor  na sjednici održanoj dana 30. prosinca 2016. godine, d o n o s i:</t>
  </si>
</sst>
</file>

<file path=xl/styles.xml><?xml version="1.0" encoding="utf-8"?>
<styleSheet xmlns="http://schemas.openxmlformats.org/spreadsheetml/2006/main">
  <numFmts count="1">
    <numFmt numFmtId="164" formatCode="000"/>
  </numFmts>
  <fonts count="7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1"/>
  <sheetViews>
    <sheetView showGridLines="0" zoomScaleNormal="100" zoomScaleSheetLayoutView="100" workbookViewId="0">
      <selection activeCell="A31" sqref="A31"/>
    </sheetView>
  </sheetViews>
  <sheetFormatPr defaultRowHeight="15"/>
  <cols>
    <col min="1" max="1" width="118.7109375" style="102" customWidth="1"/>
  </cols>
  <sheetData>
    <row r="1" spans="1:2" ht="66.75" customHeight="1">
      <c r="A1" s="106" t="s">
        <v>129</v>
      </c>
      <c r="B1" s="85"/>
    </row>
    <row r="2" spans="1:2" ht="18">
      <c r="A2" s="106"/>
      <c r="B2" s="85"/>
    </row>
    <row r="3" spans="1:2" s="105" customFormat="1">
      <c r="A3" s="90" t="s">
        <v>83</v>
      </c>
    </row>
    <row r="4" spans="1:2" ht="6" customHeight="1">
      <c r="A4" s="87"/>
    </row>
    <row r="5" spans="1:2" ht="45">
      <c r="A5" s="108" t="s">
        <v>84</v>
      </c>
    </row>
    <row r="6" spans="1:2" ht="30">
      <c r="A6" s="107" t="s">
        <v>86</v>
      </c>
    </row>
    <row r="7" spans="1:2" ht="30.75">
      <c r="A7" s="109" t="s">
        <v>85</v>
      </c>
    </row>
    <row r="8" spans="1:2">
      <c r="A8" s="89"/>
    </row>
    <row r="9" spans="1:2" s="105" customFormat="1" ht="15.75">
      <c r="A9" s="91" t="s">
        <v>80</v>
      </c>
    </row>
    <row r="10" spans="1:2" ht="6" customHeight="1">
      <c r="A10" s="87"/>
    </row>
    <row r="11" spans="1:2">
      <c r="A11" s="88" t="s">
        <v>172</v>
      </c>
    </row>
    <row r="12" spans="1:2" ht="30">
      <c r="A12" s="88" t="s">
        <v>167</v>
      </c>
    </row>
    <row r="13" spans="1:2" ht="30">
      <c r="A13" s="305" t="s">
        <v>168</v>
      </c>
    </row>
    <row r="14" spans="1:2" ht="30">
      <c r="A14" s="89" t="s">
        <v>87</v>
      </c>
    </row>
    <row r="15" spans="1:2" ht="30">
      <c r="A15" s="305" t="s">
        <v>169</v>
      </c>
    </row>
    <row r="16" spans="1:2">
      <c r="A16" s="90"/>
    </row>
    <row r="17" spans="1:1" s="105" customFormat="1" ht="15.75">
      <c r="A17" s="91" t="s">
        <v>81</v>
      </c>
    </row>
    <row r="18" spans="1:1" ht="6" customHeight="1">
      <c r="A18" s="90"/>
    </row>
    <row r="19" spans="1:1">
      <c r="A19" s="89" t="s">
        <v>88</v>
      </c>
    </row>
    <row r="20" spans="1:1" ht="45">
      <c r="A20" s="89" t="s">
        <v>130</v>
      </c>
    </row>
    <row r="21" spans="1:1">
      <c r="A21" s="305" t="s">
        <v>170</v>
      </c>
    </row>
    <row r="22" spans="1:1">
      <c r="A22" s="89"/>
    </row>
    <row r="23" spans="1:1" s="105" customFormat="1" ht="15.75">
      <c r="A23" s="91" t="s">
        <v>82</v>
      </c>
    </row>
    <row r="24" spans="1:1" ht="6" customHeight="1">
      <c r="A24" s="89"/>
    </row>
    <row r="25" spans="1:1">
      <c r="A25" s="89" t="s">
        <v>89</v>
      </c>
    </row>
    <row r="26" spans="1:1">
      <c r="A26" s="89" t="s">
        <v>131</v>
      </c>
    </row>
    <row r="27" spans="1:1">
      <c r="A27" s="305" t="s">
        <v>171</v>
      </c>
    </row>
    <row r="28" spans="1:1" ht="15.75">
      <c r="A28" s="91"/>
    </row>
    <row r="29" spans="1:1" ht="30">
      <c r="A29" s="363" t="s">
        <v>183</v>
      </c>
    </row>
    <row r="30" spans="1:1">
      <c r="A30" s="89"/>
    </row>
    <row r="31" spans="1:1" ht="15.75">
      <c r="A31" s="91"/>
    </row>
    <row r="32" spans="1:1">
      <c r="A32" s="89"/>
    </row>
    <row r="33" spans="1:1">
      <c r="A33" s="89"/>
    </row>
    <row r="34" spans="1:1" ht="15.75">
      <c r="A34" s="91"/>
    </row>
    <row r="35" spans="1:1">
      <c r="A35" s="89"/>
    </row>
    <row r="36" spans="1:1">
      <c r="A36" s="89"/>
    </row>
    <row r="37" spans="1:1" ht="15.75">
      <c r="A37" s="91"/>
    </row>
    <row r="38" spans="1:1">
      <c r="A38" s="89"/>
    </row>
    <row r="39" spans="1:1">
      <c r="A39" s="89"/>
    </row>
    <row r="40" spans="1:1">
      <c r="A40" s="89"/>
    </row>
    <row r="41" spans="1:1" ht="24.75" customHeight="1">
      <c r="A41" s="91"/>
    </row>
    <row r="42" spans="1:1">
      <c r="A42" s="89"/>
    </row>
    <row r="43" spans="1:1">
      <c r="A43" s="89"/>
    </row>
    <row r="44" spans="1:1">
      <c r="A44" s="89"/>
    </row>
    <row r="45" spans="1:1" ht="15.75">
      <c r="A45" s="91"/>
    </row>
    <row r="46" spans="1:1">
      <c r="A46" s="89"/>
    </row>
    <row r="47" spans="1:1" ht="88.5" customHeight="1">
      <c r="A47" s="92"/>
    </row>
    <row r="48" spans="1:1">
      <c r="A48" s="93"/>
    </row>
    <row r="49" spans="1:1" ht="15.75">
      <c r="A49" s="94"/>
    </row>
    <row r="50" spans="1:1">
      <c r="A50" s="95"/>
    </row>
    <row r="51" spans="1:1" ht="72" customHeight="1">
      <c r="A51" s="88"/>
    </row>
    <row r="52" spans="1:1" ht="51" customHeight="1">
      <c r="A52" s="88"/>
    </row>
    <row r="53" spans="1:1" ht="70.5" customHeight="1">
      <c r="A53" s="88"/>
    </row>
    <row r="54" spans="1:1" ht="15.75">
      <c r="A54" s="92"/>
    </row>
    <row r="55" spans="1:1" ht="72" customHeight="1">
      <c r="A55" s="88"/>
    </row>
    <row r="56" spans="1:1">
      <c r="A56" s="88"/>
    </row>
    <row r="57" spans="1:1">
      <c r="A57" s="88"/>
    </row>
    <row r="58" spans="1:1" ht="30.75" customHeight="1">
      <c r="A58" s="88"/>
    </row>
    <row r="59" spans="1:1" ht="44.25" customHeight="1">
      <c r="A59" s="88"/>
    </row>
    <row r="60" spans="1:1">
      <c r="A60" s="88"/>
    </row>
    <row r="61" spans="1:1" ht="21.75" customHeight="1">
      <c r="A61" s="88"/>
    </row>
    <row r="62" spans="1:1" ht="66.75" customHeight="1">
      <c r="A62" s="88"/>
    </row>
    <row r="63" spans="1:1">
      <c r="A63" s="88"/>
    </row>
    <row r="64" spans="1:1" ht="20.25" customHeight="1">
      <c r="A64" s="88"/>
    </row>
    <row r="65" spans="1:1" ht="37.5" customHeight="1">
      <c r="A65" s="88"/>
    </row>
    <row r="66" spans="1:1">
      <c r="A66" s="88"/>
    </row>
    <row r="67" spans="1:1" ht="19.5" customHeight="1">
      <c r="A67" s="88"/>
    </row>
    <row r="68" spans="1:1" ht="35.25" customHeight="1">
      <c r="A68" s="88"/>
    </row>
    <row r="69" spans="1:1">
      <c r="A69" s="88"/>
    </row>
    <row r="70" spans="1:1">
      <c r="A70" s="88"/>
    </row>
    <row r="71" spans="1:1" ht="97.5" customHeight="1">
      <c r="A71" s="88"/>
    </row>
    <row r="72" spans="1:1" ht="60.75" customHeight="1">
      <c r="A72" s="96"/>
    </row>
    <row r="73" spans="1:1" ht="15.75">
      <c r="A73" s="86"/>
    </row>
    <row r="74" spans="1:1">
      <c r="A74" s="97"/>
    </row>
    <row r="75" spans="1:1">
      <c r="A75" s="97"/>
    </row>
    <row r="76" spans="1:1">
      <c r="A76" s="97"/>
    </row>
    <row r="77" spans="1:1">
      <c r="A77" s="97"/>
    </row>
    <row r="78" spans="1:1">
      <c r="A78" s="97"/>
    </row>
    <row r="79" spans="1:1">
      <c r="A79" s="97"/>
    </row>
    <row r="80" spans="1:1">
      <c r="A80" s="98"/>
    </row>
    <row r="81" spans="1:1" ht="105" customHeight="1">
      <c r="A81" s="99"/>
    </row>
    <row r="82" spans="1:1" ht="84" customHeight="1">
      <c r="A82" s="97"/>
    </row>
    <row r="83" spans="1:1" ht="76.5" customHeight="1">
      <c r="A83" s="97"/>
    </row>
    <row r="84" spans="1:1">
      <c r="A84" s="100"/>
    </row>
    <row r="85" spans="1:1">
      <c r="A85" s="101"/>
    </row>
    <row r="86" spans="1:1" ht="333" customHeight="1"/>
    <row r="87" spans="1:1">
      <c r="A87" s="103"/>
    </row>
    <row r="88" spans="1:1">
      <c r="A88" s="97"/>
    </row>
    <row r="89" spans="1:1">
      <c r="A89" s="104"/>
    </row>
    <row r="90" spans="1:1">
      <c r="A90" s="104"/>
    </row>
    <row r="91" spans="1:1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0"/>
  <sheetViews>
    <sheetView showGridLines="0" tabSelected="1" zoomScale="90" zoomScaleNormal="90" zoomScaleSheetLayoutView="80" workbookViewId="0">
      <selection activeCell="A12" sqref="A12:I12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>
      <c r="A2" s="430"/>
      <c r="B2" s="430"/>
      <c r="C2" s="430"/>
      <c r="D2" s="430"/>
      <c r="E2" s="430"/>
      <c r="F2" s="430"/>
      <c r="G2" s="430"/>
      <c r="H2" s="430"/>
      <c r="I2" s="179"/>
    </row>
    <row r="3" spans="1:9" ht="27" customHeight="1">
      <c r="A3" s="430"/>
      <c r="B3" s="430"/>
      <c r="C3" s="430"/>
      <c r="D3" s="430"/>
      <c r="E3" s="430"/>
      <c r="F3" s="430"/>
      <c r="G3" s="430"/>
      <c r="H3" s="430"/>
      <c r="I3" s="181"/>
    </row>
    <row r="4" spans="1:9" ht="4.5" customHeight="1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>
      <c r="A5" s="179"/>
      <c r="B5" s="434" t="s">
        <v>13</v>
      </c>
      <c r="C5" s="434"/>
      <c r="D5" s="434"/>
      <c r="E5" s="434"/>
      <c r="F5" s="183"/>
      <c r="G5" s="183"/>
      <c r="H5" s="179"/>
      <c r="I5" s="179"/>
    </row>
    <row r="6" spans="1:9" s="4" customFormat="1" ht="49.5" customHeight="1">
      <c r="A6" s="184"/>
      <c r="B6" s="435" t="s">
        <v>192</v>
      </c>
      <c r="C6" s="435"/>
      <c r="D6" s="435"/>
      <c r="E6" s="435"/>
      <c r="F6" s="185"/>
      <c r="G6" s="185"/>
      <c r="H6" s="184"/>
      <c r="I6" s="184"/>
    </row>
    <row r="7" spans="1:9" s="5" customFormat="1" ht="21" customHeight="1">
      <c r="A7" s="186"/>
      <c r="B7" s="436" t="s">
        <v>143</v>
      </c>
      <c r="C7" s="436"/>
      <c r="D7" s="436"/>
      <c r="E7" s="436"/>
      <c r="F7" s="186"/>
      <c r="G7" s="186"/>
      <c r="H7" s="186"/>
      <c r="I7" s="186"/>
    </row>
    <row r="8" spans="1:9" ht="18" customHeight="1">
      <c r="A8" s="179"/>
      <c r="B8" s="180" t="s">
        <v>20</v>
      </c>
      <c r="C8" s="437" t="s">
        <v>195</v>
      </c>
      <c r="D8" s="437"/>
      <c r="E8" s="437"/>
      <c r="F8" s="187"/>
      <c r="G8" s="187"/>
      <c r="H8" s="179"/>
      <c r="I8" s="179"/>
    </row>
    <row r="9" spans="1:9" ht="18" customHeight="1">
      <c r="A9" s="179"/>
      <c r="B9" s="180" t="s">
        <v>112</v>
      </c>
      <c r="C9" s="437" t="s">
        <v>196</v>
      </c>
      <c r="D9" s="437"/>
      <c r="E9" s="437"/>
      <c r="F9" s="187"/>
      <c r="G9" s="187"/>
      <c r="H9" s="179"/>
      <c r="I9" s="179"/>
    </row>
    <row r="10" spans="1:9" ht="18" hidden="1" customHeight="1">
      <c r="A10" s="179"/>
      <c r="B10" s="439"/>
      <c r="C10" s="439"/>
      <c r="D10" s="179" t="s">
        <v>21</v>
      </c>
      <c r="E10" s="188"/>
      <c r="F10" s="187"/>
      <c r="G10" s="187"/>
      <c r="H10" s="179"/>
      <c r="I10" s="179"/>
    </row>
    <row r="11" spans="1:9" ht="56.25" customHeight="1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>
      <c r="A12" s="431" t="s">
        <v>199</v>
      </c>
      <c r="B12" s="431"/>
      <c r="C12" s="431"/>
      <c r="D12" s="431"/>
      <c r="E12" s="431"/>
      <c r="F12" s="431"/>
      <c r="G12" s="431"/>
      <c r="H12" s="431"/>
      <c r="I12" s="431"/>
    </row>
    <row r="13" spans="1:9" ht="47.25" customHeight="1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>
      <c r="A14" s="433" t="s">
        <v>70</v>
      </c>
      <c r="B14" s="433"/>
      <c r="C14" s="433"/>
      <c r="D14" s="433"/>
      <c r="E14" s="433"/>
      <c r="F14" s="433"/>
      <c r="G14" s="433"/>
      <c r="H14" s="433"/>
      <c r="I14" s="433"/>
    </row>
    <row r="15" spans="1:9" ht="22.5" customHeight="1">
      <c r="A15" s="432" t="s">
        <v>192</v>
      </c>
      <c r="B15" s="432"/>
      <c r="C15" s="432"/>
      <c r="D15" s="432"/>
      <c r="E15" s="432"/>
      <c r="F15" s="432"/>
      <c r="G15" s="432"/>
      <c r="H15" s="432"/>
      <c r="I15" s="432"/>
    </row>
    <row r="16" spans="1:9" ht="22.5" customHeight="1">
      <c r="A16" s="433" t="s">
        <v>132</v>
      </c>
      <c r="B16" s="433"/>
      <c r="C16" s="433"/>
      <c r="D16" s="433"/>
      <c r="E16" s="433"/>
      <c r="F16" s="433"/>
      <c r="G16" s="433"/>
      <c r="H16" s="433"/>
      <c r="I16" s="433"/>
    </row>
    <row r="17" spans="1:16384" ht="30" customHeight="1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>
      <c r="A18" s="441" t="s">
        <v>14</v>
      </c>
      <c r="B18" s="441"/>
      <c r="C18" s="441"/>
      <c r="D18" s="441"/>
      <c r="E18" s="441"/>
      <c r="F18" s="441"/>
      <c r="G18" s="441"/>
      <c r="H18" s="441"/>
      <c r="I18" s="441"/>
    </row>
    <row r="19" spans="1:16384" ht="30" customHeight="1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>
      <c r="A20" s="440" t="s">
        <v>15</v>
      </c>
      <c r="B20" s="440"/>
      <c r="C20" s="440"/>
      <c r="D20" s="440"/>
      <c r="E20" s="440"/>
      <c r="F20" s="440"/>
      <c r="G20" s="189" t="s">
        <v>134</v>
      </c>
      <c r="H20" s="189" t="s">
        <v>135</v>
      </c>
      <c r="I20" s="189" t="s">
        <v>136</v>
      </c>
    </row>
    <row r="21" spans="1:16384" s="41" customFormat="1" ht="10.5" customHeight="1" thickTop="1" thickBot="1">
      <c r="A21" s="438">
        <v>1</v>
      </c>
      <c r="B21" s="438"/>
      <c r="C21" s="438"/>
      <c r="D21" s="438"/>
      <c r="E21" s="438"/>
      <c r="F21" s="438"/>
      <c r="G21" s="268">
        <v>2</v>
      </c>
      <c r="H21" s="268">
        <v>3</v>
      </c>
      <c r="I21" s="268">
        <v>4</v>
      </c>
    </row>
    <row r="22" spans="1:16384" s="2" customFormat="1" ht="18" customHeight="1" thickTop="1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>
      <c r="A23" s="193" t="s">
        <v>24</v>
      </c>
      <c r="B23" s="427" t="s">
        <v>22</v>
      </c>
      <c r="C23" s="427"/>
      <c r="D23" s="427"/>
      <c r="E23" s="427"/>
      <c r="F23" s="427"/>
      <c r="G23" s="194">
        <f>SUM(G24:G25)</f>
        <v>6412140</v>
      </c>
      <c r="H23" s="194">
        <f>SUM(H24:H25)</f>
        <v>6435140</v>
      </c>
      <c r="I23" s="194">
        <f>SUM(I24:I25)</f>
        <v>6459140</v>
      </c>
    </row>
    <row r="24" spans="1:16384" ht="18" customHeight="1">
      <c r="A24" s="195"/>
      <c r="B24" s="428" t="s">
        <v>26</v>
      </c>
      <c r="C24" s="428"/>
      <c r="D24" s="428"/>
      <c r="E24" s="428"/>
      <c r="F24" s="428"/>
      <c r="G24" s="196">
        <f>SUMIFS('2. Plan prihoda i primitaka'!$H$13:$H$43,'2. Plan prihoda i primitaka'!$A$13:$A$43,6)</f>
        <v>6412140</v>
      </c>
      <c r="H24" s="196">
        <f>SUMIFS('2. Plan prihoda i primitaka'!$U$13:$U$43,'2. Plan prihoda i primitaka'!$A$13:$A$43,6)</f>
        <v>6435140</v>
      </c>
      <c r="I24" s="196">
        <f>SUMIFS('2. Plan prihoda i primitaka'!$AH$13:$AH$43,'2. Plan prihoda i primitaka'!$A$13:$A$43,6)</f>
        <v>6459140</v>
      </c>
    </row>
    <row r="25" spans="1:16384" ht="18" customHeight="1">
      <c r="A25" s="195"/>
      <c r="B25" s="428" t="s">
        <v>27</v>
      </c>
      <c r="C25" s="428"/>
      <c r="D25" s="428"/>
      <c r="E25" s="428"/>
      <c r="F25" s="428"/>
      <c r="G25" s="196">
        <f>SUMIFS('2. Plan prihoda i primitaka'!$H$13:$H$43,'2. Plan prihoda i primitaka'!$A$13:$A$43,7)</f>
        <v>0</v>
      </c>
      <c r="H25" s="196">
        <f>SUMIFS('2. Plan prihoda i primitaka'!$U$13:$U$43,'2. Plan prihoda i primitaka'!$A$13:$A$43,7)</f>
        <v>0</v>
      </c>
      <c r="I25" s="196">
        <f>SUMIFS('2. Plan prihoda i primitaka'!$AH$13:$AH$43,'2. Plan prihoda i primitaka'!$A$13:$A$43,7)</f>
        <v>0</v>
      </c>
    </row>
    <row r="26" spans="1:16384" s="6" customFormat="1" ht="18" customHeight="1">
      <c r="A26" s="193" t="s">
        <v>25</v>
      </c>
      <c r="B26" s="427" t="s">
        <v>23</v>
      </c>
      <c r="C26" s="427"/>
      <c r="D26" s="427"/>
      <c r="E26" s="427"/>
      <c r="F26" s="427"/>
      <c r="G26" s="194">
        <f>SUM(G27:G28)</f>
        <v>6412140</v>
      </c>
      <c r="H26" s="194">
        <f>SUM(H27:H28)</f>
        <v>6435140</v>
      </c>
      <c r="I26" s="194">
        <f>SUM(I27:I28)</f>
        <v>6459140</v>
      </c>
    </row>
    <row r="27" spans="1:16384" ht="18" customHeight="1">
      <c r="A27" s="195"/>
      <c r="B27" s="428" t="s">
        <v>28</v>
      </c>
      <c r="C27" s="428"/>
      <c r="D27" s="428"/>
      <c r="E27" s="428"/>
      <c r="F27" s="428"/>
      <c r="G27" s="196">
        <f>SUMIFS('3. Plan rashoda i izdataka'!$H$16:$H$157,'3. Plan rashoda i izdataka'!$A$16:$A$157,3)</f>
        <v>6327140</v>
      </c>
      <c r="H27" s="196">
        <f>SUMIFS('3. Plan rashoda i izdataka'!$U$16:$U$157,'3. Plan rashoda i izdataka'!$A$16:$A$157,3)</f>
        <v>6350140</v>
      </c>
      <c r="I27" s="196">
        <f>SUMIFS('3. Plan rashoda i izdataka'!$AH$16:$AH$157,'3. Plan rashoda i izdataka'!$A$16:$A$157,3)</f>
        <v>6374140</v>
      </c>
    </row>
    <row r="28" spans="1:16384" ht="18" customHeight="1">
      <c r="A28" s="197"/>
      <c r="B28" s="429" t="s">
        <v>29</v>
      </c>
      <c r="C28" s="429"/>
      <c r="D28" s="429"/>
      <c r="E28" s="429"/>
      <c r="F28" s="429"/>
      <c r="G28" s="196">
        <f>SUMIFS('3. Plan rashoda i izdataka'!$H$16:$H$157,'3. Plan rashoda i izdataka'!$A$16:$A$157,4)</f>
        <v>85000</v>
      </c>
      <c r="H28" s="196">
        <f>SUMIFS('3. Plan rashoda i izdataka'!$U$16:$U$157,'3. Plan rashoda i izdataka'!$A$16:$A$157,4)</f>
        <v>85000</v>
      </c>
      <c r="I28" s="196">
        <f>SUMIFS('3. Plan rashoda i izdataka'!$AH$16:$AH$157,'3. Plan rashoda i izdataka'!$A$16:$A$157,4)</f>
        <v>85000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>
      <c r="A29" s="199"/>
      <c r="B29" s="426" t="s">
        <v>30</v>
      </c>
      <c r="C29" s="426"/>
      <c r="D29" s="426"/>
      <c r="E29" s="426"/>
      <c r="F29" s="426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>
      <c r="A31" s="193" t="s">
        <v>12</v>
      </c>
      <c r="B31" s="427" t="s">
        <v>19</v>
      </c>
      <c r="C31" s="427"/>
      <c r="D31" s="427"/>
      <c r="E31" s="427"/>
      <c r="F31" s="427"/>
      <c r="G31" s="194"/>
      <c r="H31" s="203"/>
      <c r="I31" s="203"/>
    </row>
    <row r="32" spans="1:16384" s="9" customFormat="1" ht="18" customHeight="1">
      <c r="A32" s="199"/>
      <c r="B32" s="426" t="s">
        <v>31</v>
      </c>
      <c r="C32" s="426"/>
      <c r="D32" s="426"/>
      <c r="E32" s="426"/>
      <c r="F32" s="426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>
      <c r="A34" s="193" t="s">
        <v>32</v>
      </c>
      <c r="B34" s="427" t="s">
        <v>18</v>
      </c>
      <c r="C34" s="427"/>
      <c r="D34" s="427"/>
      <c r="E34" s="427"/>
      <c r="F34" s="427"/>
      <c r="G34" s="194"/>
      <c r="H34" s="203"/>
      <c r="I34" s="203"/>
    </row>
    <row r="35" spans="1:9" ht="18" customHeight="1">
      <c r="A35" s="195"/>
      <c r="B35" s="428" t="s">
        <v>33</v>
      </c>
      <c r="C35" s="428"/>
      <c r="D35" s="428"/>
      <c r="E35" s="428"/>
      <c r="F35" s="428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>
      <c r="A36" s="197"/>
      <c r="B36" s="429" t="s">
        <v>34</v>
      </c>
      <c r="C36" s="429"/>
      <c r="D36" s="429"/>
      <c r="E36" s="429"/>
      <c r="F36" s="429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>
      <c r="A37" s="199"/>
      <c r="B37" s="426" t="s">
        <v>35</v>
      </c>
      <c r="C37" s="426"/>
      <c r="D37" s="426"/>
      <c r="E37" s="426"/>
      <c r="F37" s="426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>
      <c r="A39" s="193" t="s">
        <v>36</v>
      </c>
      <c r="B39" s="427" t="s">
        <v>38</v>
      </c>
      <c r="C39" s="427"/>
      <c r="D39" s="427"/>
      <c r="E39" s="427"/>
      <c r="F39" s="427"/>
      <c r="G39" s="194"/>
      <c r="H39" s="203"/>
      <c r="I39" s="203"/>
    </row>
    <row r="40" spans="1:9" s="4" customFormat="1" ht="18" customHeight="1">
      <c r="A40" s="207"/>
      <c r="B40" s="426" t="s">
        <v>37</v>
      </c>
      <c r="C40" s="426"/>
      <c r="D40" s="426"/>
      <c r="E40" s="426"/>
      <c r="F40" s="426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>
      <c r="A44" s="127"/>
      <c r="B44" s="127"/>
      <c r="C44" s="127"/>
      <c r="D44" s="127"/>
      <c r="E44" s="127"/>
      <c r="F44" s="223" t="s">
        <v>137</v>
      </c>
      <c r="G44" s="447" t="s">
        <v>193</v>
      </c>
      <c r="H44" s="447"/>
      <c r="I44" s="224" t="s">
        <v>139</v>
      </c>
    </row>
    <row r="45" spans="1:9" s="110" customFormat="1" ht="7.5" customHeight="1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>
      <c r="A46" s="219"/>
      <c r="B46" s="446"/>
      <c r="C46" s="446"/>
      <c r="D46" s="446"/>
      <c r="E46" s="446"/>
      <c r="F46" s="223"/>
      <c r="G46" s="447" t="s">
        <v>198</v>
      </c>
      <c r="H46" s="447"/>
      <c r="I46" s="219" t="s">
        <v>138</v>
      </c>
    </row>
    <row r="47" spans="1:9" s="110" customFormat="1" ht="54.75" customHeight="1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>
      <c r="A48" s="442"/>
      <c r="B48" s="442"/>
      <c r="C48" s="442"/>
      <c r="D48" s="442"/>
      <c r="E48" s="442"/>
      <c r="F48" s="448" t="s">
        <v>140</v>
      </c>
      <c r="G48" s="444" t="s">
        <v>191</v>
      </c>
      <c r="H48" s="444"/>
      <c r="I48" s="227"/>
    </row>
    <row r="49" spans="1:9" s="110" customFormat="1" ht="15">
      <c r="A49" s="219"/>
      <c r="B49" s="228"/>
      <c r="C49" s="228"/>
      <c r="D49" s="228"/>
      <c r="E49" s="228"/>
      <c r="F49" s="448"/>
      <c r="G49" s="444"/>
      <c r="H49" s="444"/>
      <c r="I49" s="229"/>
    </row>
    <row r="50" spans="1:9" s="110" customFormat="1" ht="15.75">
      <c r="A50" s="230"/>
      <c r="B50" s="230"/>
      <c r="C50" s="230"/>
      <c r="D50" s="230"/>
      <c r="E50" s="230"/>
      <c r="F50" s="448"/>
      <c r="G50" s="445"/>
      <c r="H50" s="445"/>
      <c r="I50" s="230"/>
    </row>
    <row r="51" spans="1:9" s="110" customFormat="1" ht="15.75">
      <c r="A51" s="219"/>
      <c r="B51" s="231"/>
      <c r="C51" s="231"/>
      <c r="D51" s="231"/>
      <c r="E51" s="231"/>
      <c r="F51" s="219"/>
      <c r="G51" s="443" t="s">
        <v>197</v>
      </c>
      <c r="H51" s="443"/>
      <c r="I51" s="231"/>
    </row>
    <row r="52" spans="1:9" s="110" customFormat="1" ht="1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>
      <c r="A63" s="1"/>
      <c r="B63" s="1"/>
      <c r="C63" s="1"/>
      <c r="D63" s="1"/>
      <c r="E63" s="1"/>
      <c r="F63" s="1"/>
      <c r="G63" s="1"/>
      <c r="H63" s="1"/>
      <c r="I63" s="1"/>
    </row>
    <row r="64" spans="1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sheetProtection password="8306" sheet="1" objects="1" scenarios="1"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theme="4" tint="-0.249977111117893"/>
  </sheetPr>
  <dimension ref="A1:AV44"/>
  <sheetViews>
    <sheetView showGridLines="0" view="pageBreakPreview" zoomScale="80" zoomScaleNormal="90" zoomScaleSheetLayoutView="80" workbookViewId="0">
      <pane xSplit="7" ySplit="11" topLeftCell="AI15" activePane="bottomRight" state="frozen"/>
      <selection activeCell="A31" sqref="A31"/>
      <selection pane="topRight" activeCell="A31" sqref="A31"/>
      <selection pane="bottomLeft" activeCell="A31" sqref="A31"/>
      <selection pane="bottomRight" activeCell="AQ20" sqref="AQ20"/>
    </sheetView>
  </sheetViews>
  <sheetFormatPr defaultColWidth="9.140625" defaultRowHeight="0" customHeight="1" zeroHeight="1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>
      <c r="A2" s="441" t="s">
        <v>64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/>
    <row r="4" spans="1:48" s="110" customFormat="1" ht="14.25">
      <c r="A4" s="35"/>
      <c r="B4" s="35"/>
      <c r="C4" s="35"/>
      <c r="D4" s="1"/>
      <c r="E4" s="1"/>
      <c r="F4" s="1"/>
      <c r="G4" s="1"/>
      <c r="H4" s="303"/>
      <c r="I4" s="455" t="s">
        <v>121</v>
      </c>
      <c r="J4" s="456" t="s">
        <v>121</v>
      </c>
      <c r="K4" s="456"/>
      <c r="L4" s="457"/>
      <c r="M4" s="455" t="s">
        <v>122</v>
      </c>
      <c r="N4" s="456"/>
      <c r="O4" s="456"/>
      <c r="P4" s="456"/>
      <c r="Q4" s="456"/>
      <c r="R4" s="456"/>
      <c r="S4" s="456"/>
      <c r="T4" s="457"/>
      <c r="U4" s="331"/>
      <c r="V4" s="455" t="s">
        <v>121</v>
      </c>
      <c r="W4" s="456"/>
      <c r="X4" s="456"/>
      <c r="Y4" s="457"/>
      <c r="Z4" s="455" t="s">
        <v>122</v>
      </c>
      <c r="AA4" s="456"/>
      <c r="AB4" s="456"/>
      <c r="AC4" s="456"/>
      <c r="AD4" s="456"/>
      <c r="AE4" s="456"/>
      <c r="AF4" s="456"/>
      <c r="AG4" s="457"/>
      <c r="AH4" s="331"/>
      <c r="AI4" s="455" t="s">
        <v>121</v>
      </c>
      <c r="AJ4" s="456"/>
      <c r="AK4" s="456"/>
      <c r="AL4" s="457"/>
      <c r="AM4" s="455" t="s">
        <v>122</v>
      </c>
      <c r="AN4" s="456"/>
      <c r="AO4" s="456"/>
      <c r="AP4" s="456"/>
      <c r="AQ4" s="456"/>
      <c r="AR4" s="456"/>
      <c r="AS4" s="456"/>
      <c r="AT4" s="457"/>
    </row>
    <row r="5" spans="1:48" s="2" customFormat="1" ht="57" customHeight="1">
      <c r="A5" s="466" t="s">
        <v>49</v>
      </c>
      <c r="B5" s="467"/>
      <c r="C5" s="467"/>
      <c r="D5" s="467" t="s">
        <v>40</v>
      </c>
      <c r="E5" s="467"/>
      <c r="F5" s="467"/>
      <c r="G5" s="474"/>
      <c r="H5" s="486" t="s">
        <v>133</v>
      </c>
      <c r="I5" s="379" t="s">
        <v>184</v>
      </c>
      <c r="J5" s="154" t="s">
        <v>106</v>
      </c>
      <c r="K5" s="406" t="s">
        <v>186</v>
      </c>
      <c r="L5" s="150" t="s">
        <v>189</v>
      </c>
      <c r="M5" s="380" t="s">
        <v>107</v>
      </c>
      <c r="N5" s="149" t="s">
        <v>90</v>
      </c>
      <c r="O5" s="149" t="s">
        <v>43</v>
      </c>
      <c r="P5" s="149" t="s">
        <v>188</v>
      </c>
      <c r="Q5" s="149" t="s">
        <v>185</v>
      </c>
      <c r="R5" s="149" t="s">
        <v>44</v>
      </c>
      <c r="S5" s="149" t="s">
        <v>45</v>
      </c>
      <c r="T5" s="150" t="s">
        <v>46</v>
      </c>
      <c r="U5" s="451" t="s">
        <v>164</v>
      </c>
      <c r="V5" s="379" t="s">
        <v>184</v>
      </c>
      <c r="W5" s="154" t="s">
        <v>106</v>
      </c>
      <c r="X5" s="406" t="s">
        <v>186</v>
      </c>
      <c r="Y5" s="150" t="s">
        <v>189</v>
      </c>
      <c r="Z5" s="380" t="s">
        <v>107</v>
      </c>
      <c r="AA5" s="149" t="s">
        <v>90</v>
      </c>
      <c r="AB5" s="149" t="s">
        <v>43</v>
      </c>
      <c r="AC5" s="149" t="s">
        <v>188</v>
      </c>
      <c r="AD5" s="149" t="s">
        <v>185</v>
      </c>
      <c r="AE5" s="149" t="s">
        <v>44</v>
      </c>
      <c r="AF5" s="149" t="s">
        <v>45</v>
      </c>
      <c r="AG5" s="150" t="s">
        <v>46</v>
      </c>
      <c r="AH5" s="453" t="s">
        <v>165</v>
      </c>
      <c r="AI5" s="379" t="s">
        <v>184</v>
      </c>
      <c r="AJ5" s="154" t="s">
        <v>106</v>
      </c>
      <c r="AK5" s="406" t="s">
        <v>186</v>
      </c>
      <c r="AL5" s="150" t="s">
        <v>189</v>
      </c>
      <c r="AM5" s="380" t="s">
        <v>107</v>
      </c>
      <c r="AN5" s="149" t="s">
        <v>90</v>
      </c>
      <c r="AO5" s="149" t="s">
        <v>43</v>
      </c>
      <c r="AP5" s="149" t="s">
        <v>188</v>
      </c>
      <c r="AQ5" s="149" t="s">
        <v>185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>
      <c r="A6" s="468"/>
      <c r="B6" s="469"/>
      <c r="C6" s="469"/>
      <c r="D6" s="469"/>
      <c r="E6" s="469"/>
      <c r="F6" s="469"/>
      <c r="G6" s="475"/>
      <c r="H6" s="487"/>
      <c r="I6" s="151" t="s">
        <v>114</v>
      </c>
      <c r="J6" s="155" t="s">
        <v>113</v>
      </c>
      <c r="K6" s="407" t="s">
        <v>116</v>
      </c>
      <c r="L6" s="153" t="s">
        <v>117</v>
      </c>
      <c r="M6" s="381" t="s">
        <v>115</v>
      </c>
      <c r="N6" s="152" t="s">
        <v>123</v>
      </c>
      <c r="O6" s="152" t="s">
        <v>117</v>
      </c>
      <c r="P6" s="152" t="s">
        <v>116</v>
      </c>
      <c r="Q6" s="152" t="s">
        <v>115</v>
      </c>
      <c r="R6" s="152" t="s">
        <v>118</v>
      </c>
      <c r="S6" s="152" t="s">
        <v>120</v>
      </c>
      <c r="T6" s="153" t="s">
        <v>119</v>
      </c>
      <c r="U6" s="452"/>
      <c r="V6" s="151" t="s">
        <v>114</v>
      </c>
      <c r="W6" s="155" t="s">
        <v>113</v>
      </c>
      <c r="X6" s="407" t="s">
        <v>116</v>
      </c>
      <c r="Y6" s="153" t="s">
        <v>117</v>
      </c>
      <c r="Z6" s="381" t="s">
        <v>115</v>
      </c>
      <c r="AA6" s="152" t="s">
        <v>123</v>
      </c>
      <c r="AB6" s="152" t="s">
        <v>117</v>
      </c>
      <c r="AC6" s="152" t="s">
        <v>116</v>
      </c>
      <c r="AD6" s="152" t="s">
        <v>115</v>
      </c>
      <c r="AE6" s="152" t="s">
        <v>118</v>
      </c>
      <c r="AF6" s="152" t="s">
        <v>120</v>
      </c>
      <c r="AG6" s="153" t="s">
        <v>119</v>
      </c>
      <c r="AH6" s="454"/>
      <c r="AI6" s="151" t="s">
        <v>114</v>
      </c>
      <c r="AJ6" s="155" t="s">
        <v>113</v>
      </c>
      <c r="AK6" s="407" t="s">
        <v>116</v>
      </c>
      <c r="AL6" s="153" t="s">
        <v>117</v>
      </c>
      <c r="AM6" s="381" t="s">
        <v>115</v>
      </c>
      <c r="AN6" s="152" t="s">
        <v>123</v>
      </c>
      <c r="AO6" s="152" t="s">
        <v>117</v>
      </c>
      <c r="AP6" s="152" t="s">
        <v>116</v>
      </c>
      <c r="AQ6" s="152" t="s">
        <v>115</v>
      </c>
      <c r="AR6" s="152" t="s">
        <v>118</v>
      </c>
      <c r="AS6" s="152" t="s">
        <v>120</v>
      </c>
      <c r="AT6" s="153" t="s">
        <v>119</v>
      </c>
    </row>
    <row r="7" spans="1:48" s="41" customFormat="1" ht="10.5" customHeight="1" thickTop="1" thickBot="1">
      <c r="A7" s="479">
        <v>1</v>
      </c>
      <c r="B7" s="480"/>
      <c r="C7" s="480"/>
      <c r="D7" s="480"/>
      <c r="E7" s="480"/>
      <c r="F7" s="480"/>
      <c r="G7" s="481"/>
      <c r="H7" s="418" t="s">
        <v>190</v>
      </c>
      <c r="I7" s="419">
        <v>3</v>
      </c>
      <c r="J7" s="420">
        <v>4</v>
      </c>
      <c r="K7" s="421">
        <v>5</v>
      </c>
      <c r="L7" s="422">
        <v>6</v>
      </c>
      <c r="M7" s="423">
        <v>7</v>
      </c>
      <c r="N7" s="424">
        <v>8</v>
      </c>
      <c r="O7" s="425">
        <v>9</v>
      </c>
      <c r="P7" s="425">
        <v>10</v>
      </c>
      <c r="Q7" s="425">
        <v>11</v>
      </c>
      <c r="R7" s="425">
        <v>12</v>
      </c>
      <c r="S7" s="425">
        <v>13</v>
      </c>
      <c r="T7" s="422">
        <v>14</v>
      </c>
      <c r="U7" s="332" t="s">
        <v>190</v>
      </c>
      <c r="V7" s="419">
        <v>3</v>
      </c>
      <c r="W7" s="420">
        <v>4</v>
      </c>
      <c r="X7" s="421">
        <v>5</v>
      </c>
      <c r="Y7" s="422">
        <v>6</v>
      </c>
      <c r="Z7" s="423">
        <v>7</v>
      </c>
      <c r="AA7" s="424">
        <v>8</v>
      </c>
      <c r="AB7" s="425">
        <v>9</v>
      </c>
      <c r="AC7" s="425">
        <v>10</v>
      </c>
      <c r="AD7" s="425">
        <v>11</v>
      </c>
      <c r="AE7" s="425">
        <v>12</v>
      </c>
      <c r="AF7" s="425">
        <v>13</v>
      </c>
      <c r="AG7" s="422">
        <v>14</v>
      </c>
      <c r="AH7" s="338" t="s">
        <v>190</v>
      </c>
      <c r="AI7" s="419">
        <v>3</v>
      </c>
      <c r="AJ7" s="420">
        <v>4</v>
      </c>
      <c r="AK7" s="421">
        <v>5</v>
      </c>
      <c r="AL7" s="422">
        <v>6</v>
      </c>
      <c r="AM7" s="423">
        <v>7</v>
      </c>
      <c r="AN7" s="424">
        <v>8</v>
      </c>
      <c r="AO7" s="425">
        <v>9</v>
      </c>
      <c r="AP7" s="425">
        <v>10</v>
      </c>
      <c r="AQ7" s="425">
        <v>11</v>
      </c>
      <c r="AR7" s="425">
        <v>12</v>
      </c>
      <c r="AS7" s="425">
        <v>13</v>
      </c>
      <c r="AT7" s="422">
        <v>14</v>
      </c>
    </row>
    <row r="8" spans="1:48" s="215" customFormat="1" ht="13.5" customHeight="1" thickTop="1">
      <c r="A8" s="458"/>
      <c r="B8" s="459"/>
      <c r="C8" s="459"/>
      <c r="D8" s="459"/>
      <c r="E8" s="459"/>
      <c r="F8" s="459"/>
      <c r="G8" s="460"/>
      <c r="H8" s="209"/>
      <c r="I8" s="463">
        <f>SUM(I9:L9)</f>
        <v>686140</v>
      </c>
      <c r="J8" s="461">
        <f>SUM(J9:M9)</f>
        <v>5809140</v>
      </c>
      <c r="K8" s="461"/>
      <c r="L8" s="462"/>
      <c r="M8" s="382">
        <f>M9</f>
        <v>5198000</v>
      </c>
      <c r="N8" s="461">
        <f>SUM(N9:T9)</f>
        <v>528000</v>
      </c>
      <c r="O8" s="461"/>
      <c r="P8" s="461"/>
      <c r="Q8" s="461"/>
      <c r="R8" s="461"/>
      <c r="S8" s="461"/>
      <c r="T8" s="462"/>
      <c r="U8" s="209"/>
      <c r="V8" s="463">
        <f>SUM(V9:X9)</f>
        <v>622300</v>
      </c>
      <c r="W8" s="461">
        <f>SUM(W9:Z9)</f>
        <v>5832140</v>
      </c>
      <c r="X8" s="461"/>
      <c r="Y8" s="462"/>
      <c r="Z8" s="382">
        <f>Z9</f>
        <v>5221000</v>
      </c>
      <c r="AA8" s="461">
        <f>SUM(AA9:AG9)</f>
        <v>528000</v>
      </c>
      <c r="AB8" s="461"/>
      <c r="AC8" s="461"/>
      <c r="AD8" s="461"/>
      <c r="AE8" s="461"/>
      <c r="AF8" s="461"/>
      <c r="AG8" s="462"/>
      <c r="AH8" s="214"/>
      <c r="AI8" s="463">
        <f>SUM(AI9:AK9)</f>
        <v>622300</v>
      </c>
      <c r="AJ8" s="461">
        <f>SUM(AJ9:AM9)</f>
        <v>5856140</v>
      </c>
      <c r="AK8" s="461"/>
      <c r="AL8" s="462"/>
      <c r="AM8" s="382">
        <f>AM9</f>
        <v>5245000</v>
      </c>
      <c r="AN8" s="461">
        <f>SUM(AN9:AT9)</f>
        <v>528000</v>
      </c>
      <c r="AO8" s="461"/>
      <c r="AP8" s="461"/>
      <c r="AQ8" s="461"/>
      <c r="AR8" s="461"/>
      <c r="AS8" s="461"/>
      <c r="AT8" s="462"/>
    </row>
    <row r="9" spans="1:48" s="4" customFormat="1" ht="30.75" customHeight="1">
      <c r="A9" s="240"/>
      <c r="B9" s="482" t="str">
        <f>'1. Sažetak'!B6:E6</f>
        <v>Osnovna škola Kneginec Gornji</v>
      </c>
      <c r="C9" s="482"/>
      <c r="D9" s="482"/>
      <c r="E9" s="482"/>
      <c r="F9" s="482"/>
      <c r="G9" s="483"/>
      <c r="H9" s="173">
        <f>SUM(I9:T9)</f>
        <v>6412140</v>
      </c>
      <c r="I9" s="174">
        <f>I13+I31+I36+I41</f>
        <v>75000</v>
      </c>
      <c r="J9" s="391">
        <f>J13+J31+J36+J41</f>
        <v>547300</v>
      </c>
      <c r="K9" s="408">
        <f t="shared" ref="K9" si="0">K13+K31+K36+K41</f>
        <v>0</v>
      </c>
      <c r="L9" s="175">
        <f t="shared" ref="L9:T9" si="1">L13+L31+L36+L41</f>
        <v>63840</v>
      </c>
      <c r="M9" s="392">
        <f t="shared" si="1"/>
        <v>5198000</v>
      </c>
      <c r="N9" s="176">
        <f t="shared" si="1"/>
        <v>0</v>
      </c>
      <c r="O9" s="177">
        <f t="shared" si="1"/>
        <v>330000</v>
      </c>
      <c r="P9" s="177">
        <f t="shared" ref="P9" si="2">P13+P31+P36+P41</f>
        <v>0</v>
      </c>
      <c r="Q9" s="177">
        <f t="shared" si="1"/>
        <v>198000</v>
      </c>
      <c r="R9" s="177">
        <f t="shared" si="1"/>
        <v>0</v>
      </c>
      <c r="S9" s="177">
        <f t="shared" si="1"/>
        <v>0</v>
      </c>
      <c r="T9" s="175">
        <f t="shared" si="1"/>
        <v>0</v>
      </c>
      <c r="U9" s="178">
        <f>SUM(V9:AG9)</f>
        <v>6435140</v>
      </c>
      <c r="V9" s="174">
        <f t="shared" ref="V9:AG9" si="3">V13+V31+V36+V41</f>
        <v>75000</v>
      </c>
      <c r="W9" s="391">
        <f t="shared" ref="W9" si="4">W13+W31+W36+W41</f>
        <v>547300</v>
      </c>
      <c r="X9" s="408">
        <f t="shared" si="3"/>
        <v>0</v>
      </c>
      <c r="Y9" s="175">
        <f t="shared" si="3"/>
        <v>63840</v>
      </c>
      <c r="Z9" s="392">
        <f t="shared" si="3"/>
        <v>5221000</v>
      </c>
      <c r="AA9" s="176">
        <f t="shared" si="3"/>
        <v>0</v>
      </c>
      <c r="AB9" s="177">
        <f t="shared" si="3"/>
        <v>330000</v>
      </c>
      <c r="AC9" s="177">
        <f t="shared" ref="AC9" si="5">AC13+AC31+AC36+AC41</f>
        <v>0</v>
      </c>
      <c r="AD9" s="177">
        <f t="shared" si="3"/>
        <v>198000</v>
      </c>
      <c r="AE9" s="177">
        <f t="shared" si="3"/>
        <v>0</v>
      </c>
      <c r="AF9" s="177">
        <f t="shared" si="3"/>
        <v>0</v>
      </c>
      <c r="AG9" s="175">
        <f t="shared" si="3"/>
        <v>0</v>
      </c>
      <c r="AH9" s="178">
        <f>SUM(AI9:AT9)</f>
        <v>6459140</v>
      </c>
      <c r="AI9" s="174">
        <f t="shared" ref="AI9:AT9" si="6">AI13+AI31+AI36+AI41</f>
        <v>75000</v>
      </c>
      <c r="AJ9" s="391">
        <f t="shared" ref="AJ9" si="7">AJ13+AJ31+AJ36+AJ41</f>
        <v>547300</v>
      </c>
      <c r="AK9" s="408">
        <f t="shared" si="6"/>
        <v>0</v>
      </c>
      <c r="AL9" s="175">
        <f t="shared" si="6"/>
        <v>63840</v>
      </c>
      <c r="AM9" s="392">
        <f t="shared" si="6"/>
        <v>5245000</v>
      </c>
      <c r="AN9" s="176">
        <f t="shared" si="6"/>
        <v>0</v>
      </c>
      <c r="AO9" s="177">
        <f t="shared" si="6"/>
        <v>330000</v>
      </c>
      <c r="AP9" s="177">
        <f t="shared" ref="AP9" si="8">AP13+AP31+AP36+AP41</f>
        <v>0</v>
      </c>
      <c r="AQ9" s="177">
        <f t="shared" si="6"/>
        <v>198000</v>
      </c>
      <c r="AR9" s="177">
        <f t="shared" si="6"/>
        <v>0</v>
      </c>
      <c r="AS9" s="177">
        <f t="shared" si="6"/>
        <v>0</v>
      </c>
      <c r="AT9" s="175">
        <f t="shared" si="6"/>
        <v>0</v>
      </c>
    </row>
    <row r="10" spans="1:48" s="111" customFormat="1" ht="15">
      <c r="A10" s="476" t="s">
        <v>93</v>
      </c>
      <c r="B10" s="477"/>
      <c r="C10" s="477"/>
      <c r="D10" s="477"/>
      <c r="E10" s="477"/>
      <c r="F10" s="477"/>
      <c r="G10" s="478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9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3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9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3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9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3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>
      <c r="A12" s="484" t="s">
        <v>78</v>
      </c>
      <c r="B12" s="485"/>
      <c r="C12" s="485"/>
      <c r="D12" s="485"/>
      <c r="E12" s="485"/>
      <c r="F12" s="485"/>
      <c r="G12" s="485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>
      <c r="A13" s="242">
        <v>6</v>
      </c>
      <c r="B13" s="81"/>
      <c r="C13" s="81"/>
      <c r="D13" s="470" t="s">
        <v>50</v>
      </c>
      <c r="E13" s="470"/>
      <c r="F13" s="470"/>
      <c r="G13" s="471"/>
      <c r="H13" s="113">
        <f>SUM(I13:T13)</f>
        <v>6412140</v>
      </c>
      <c r="I13" s="115">
        <f>I14+I21+I24+I26+I29</f>
        <v>75000</v>
      </c>
      <c r="J13" s="69">
        <f>J14+J21+J24+J26+J29</f>
        <v>547300</v>
      </c>
      <c r="K13" s="410">
        <f t="shared" ref="K13" si="9">K14+K21+K24+K26+K29</f>
        <v>0</v>
      </c>
      <c r="L13" s="234">
        <f t="shared" ref="L13:T13" si="10">L14+L21+L24+L26+L29</f>
        <v>63840</v>
      </c>
      <c r="M13" s="394">
        <f t="shared" si="10"/>
        <v>5198000</v>
      </c>
      <c r="N13" s="133">
        <f t="shared" si="10"/>
        <v>0</v>
      </c>
      <c r="O13" s="116">
        <f t="shared" si="10"/>
        <v>330000</v>
      </c>
      <c r="P13" s="116">
        <f t="shared" ref="P13" si="11">P14+P21+P24+P26+P29</f>
        <v>0</v>
      </c>
      <c r="Q13" s="116">
        <f t="shared" si="10"/>
        <v>198000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6435140</v>
      </c>
      <c r="V13" s="115">
        <f t="shared" ref="V13:AG13" si="12">V14+V21+V24+V26+V29</f>
        <v>75000</v>
      </c>
      <c r="W13" s="69">
        <f t="shared" ref="W13" si="13">W14+W21+W24+W26+W29</f>
        <v>547300</v>
      </c>
      <c r="X13" s="410">
        <f t="shared" si="12"/>
        <v>0</v>
      </c>
      <c r="Y13" s="234">
        <f t="shared" si="12"/>
        <v>63840</v>
      </c>
      <c r="Z13" s="394">
        <f t="shared" si="12"/>
        <v>5221000</v>
      </c>
      <c r="AA13" s="133">
        <f t="shared" si="12"/>
        <v>0</v>
      </c>
      <c r="AB13" s="116">
        <f t="shared" si="12"/>
        <v>330000</v>
      </c>
      <c r="AC13" s="116">
        <f t="shared" ref="AC13" si="14">AC14+AC21+AC24+AC26+AC29</f>
        <v>0</v>
      </c>
      <c r="AD13" s="116">
        <f t="shared" si="12"/>
        <v>198000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6459140</v>
      </c>
      <c r="AI13" s="115">
        <f t="shared" ref="AI13:AT13" si="16">AI14+AI21+AI24+AI26+AI29</f>
        <v>75000</v>
      </c>
      <c r="AJ13" s="69">
        <f t="shared" ref="AJ13" si="17">AJ14+AJ21+AJ24+AJ26+AJ29</f>
        <v>547300</v>
      </c>
      <c r="AK13" s="410">
        <f t="shared" si="16"/>
        <v>0</v>
      </c>
      <c r="AL13" s="234">
        <f t="shared" si="16"/>
        <v>63840</v>
      </c>
      <c r="AM13" s="394">
        <f t="shared" si="16"/>
        <v>5245000</v>
      </c>
      <c r="AN13" s="133">
        <f t="shared" si="16"/>
        <v>0</v>
      </c>
      <c r="AO13" s="116">
        <f t="shared" si="16"/>
        <v>330000</v>
      </c>
      <c r="AP13" s="116">
        <f t="shared" ref="AP13" si="18">AP14+AP21+AP24+AP26+AP29</f>
        <v>0</v>
      </c>
      <c r="AQ13" s="116">
        <f t="shared" si="16"/>
        <v>198000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>
      <c r="A14" s="464">
        <v>63</v>
      </c>
      <c r="B14" s="465"/>
      <c r="C14" s="67"/>
      <c r="D14" s="470" t="s">
        <v>51</v>
      </c>
      <c r="E14" s="470"/>
      <c r="F14" s="470"/>
      <c r="G14" s="471"/>
      <c r="H14" s="113">
        <f t="shared" ref="H14:H33" si="19">SUM(I14:T14)</f>
        <v>5396000</v>
      </c>
      <c r="I14" s="115">
        <f t="shared" ref="I14:T14" si="20">SUM(I15:I20)</f>
        <v>0</v>
      </c>
      <c r="J14" s="69">
        <f t="shared" ref="J14:K14" si="21">SUM(J15:J20)</f>
        <v>0</v>
      </c>
      <c r="K14" s="410">
        <f t="shared" si="21"/>
        <v>0</v>
      </c>
      <c r="L14" s="117">
        <f t="shared" si="20"/>
        <v>0</v>
      </c>
      <c r="M14" s="387">
        <f t="shared" si="20"/>
        <v>5198000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198000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5419000</v>
      </c>
      <c r="V14" s="115">
        <f t="shared" ref="V14:AG14" si="24">SUM(V15:V20)</f>
        <v>0</v>
      </c>
      <c r="W14" s="69">
        <f t="shared" ref="W14" si="25">SUM(W15:W20)</f>
        <v>0</v>
      </c>
      <c r="X14" s="410">
        <f t="shared" si="24"/>
        <v>0</v>
      </c>
      <c r="Y14" s="117">
        <f t="shared" si="24"/>
        <v>0</v>
      </c>
      <c r="Z14" s="387">
        <f t="shared" si="24"/>
        <v>5221000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198000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5443000</v>
      </c>
      <c r="AI14" s="115">
        <f t="shared" ref="AI14:AT14" si="27">SUM(AI15:AI20)</f>
        <v>0</v>
      </c>
      <c r="AJ14" s="69">
        <f t="shared" ref="AJ14" si="28">SUM(AJ15:AJ20)</f>
        <v>0</v>
      </c>
      <c r="AK14" s="410">
        <f t="shared" si="27"/>
        <v>0</v>
      </c>
      <c r="AL14" s="117">
        <f t="shared" si="27"/>
        <v>0</v>
      </c>
      <c r="AM14" s="387">
        <f t="shared" si="27"/>
        <v>5245000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198000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>
      <c r="A15" s="472">
        <v>631</v>
      </c>
      <c r="B15" s="473"/>
      <c r="C15" s="473"/>
      <c r="D15" s="449" t="s">
        <v>52</v>
      </c>
      <c r="E15" s="449"/>
      <c r="F15" s="449"/>
      <c r="G15" s="450"/>
      <c r="H15" s="114">
        <f t="shared" si="19"/>
        <v>0</v>
      </c>
      <c r="I15" s="118"/>
      <c r="J15" s="132"/>
      <c r="K15" s="52"/>
      <c r="L15" s="120"/>
      <c r="M15" s="388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8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8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>
      <c r="A16" s="472">
        <v>632</v>
      </c>
      <c r="B16" s="473"/>
      <c r="C16" s="473"/>
      <c r="D16" s="449" t="s">
        <v>53</v>
      </c>
      <c r="E16" s="449"/>
      <c r="F16" s="449"/>
      <c r="G16" s="450"/>
      <c r="H16" s="114">
        <f t="shared" si="19"/>
        <v>0</v>
      </c>
      <c r="I16" s="118"/>
      <c r="J16" s="132"/>
      <c r="K16" s="52"/>
      <c r="L16" s="120"/>
      <c r="M16" s="388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8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8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>
      <c r="A17" s="472">
        <v>633</v>
      </c>
      <c r="B17" s="473"/>
      <c r="C17" s="473"/>
      <c r="D17" s="449" t="s">
        <v>54</v>
      </c>
      <c r="E17" s="449"/>
      <c r="F17" s="449"/>
      <c r="G17" s="450"/>
      <c r="H17" s="114">
        <f t="shared" si="19"/>
        <v>0</v>
      </c>
      <c r="I17" s="118"/>
      <c r="J17" s="132"/>
      <c r="K17" s="52"/>
      <c r="L17" s="120"/>
      <c r="M17" s="388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8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8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>
      <c r="A18" s="472">
        <v>634</v>
      </c>
      <c r="B18" s="473"/>
      <c r="C18" s="473"/>
      <c r="D18" s="449" t="s">
        <v>124</v>
      </c>
      <c r="E18" s="449"/>
      <c r="F18" s="449"/>
      <c r="G18" s="450"/>
      <c r="H18" s="114">
        <f t="shared" ref="H18" si="30">SUM(I18:T18)</f>
        <v>88000</v>
      </c>
      <c r="I18" s="118"/>
      <c r="J18" s="132"/>
      <c r="K18" s="52"/>
      <c r="L18" s="120"/>
      <c r="M18" s="388"/>
      <c r="N18" s="156"/>
      <c r="O18" s="119"/>
      <c r="P18" s="119"/>
      <c r="Q18" s="119">
        <v>88000</v>
      </c>
      <c r="R18" s="119"/>
      <c r="S18" s="119"/>
      <c r="T18" s="120"/>
      <c r="U18" s="320">
        <f t="shared" si="23"/>
        <v>88000</v>
      </c>
      <c r="V18" s="118"/>
      <c r="W18" s="132"/>
      <c r="X18" s="52"/>
      <c r="Y18" s="120"/>
      <c r="Z18" s="388"/>
      <c r="AA18" s="156"/>
      <c r="AB18" s="119"/>
      <c r="AC18" s="119"/>
      <c r="AD18" s="119">
        <v>88000</v>
      </c>
      <c r="AE18" s="119"/>
      <c r="AF18" s="119"/>
      <c r="AG18" s="120"/>
      <c r="AH18" s="320">
        <f t="shared" si="15"/>
        <v>88000</v>
      </c>
      <c r="AI18" s="118"/>
      <c r="AJ18" s="132"/>
      <c r="AK18" s="52"/>
      <c r="AL18" s="120"/>
      <c r="AM18" s="388"/>
      <c r="AN18" s="156"/>
      <c r="AO18" s="119"/>
      <c r="AP18" s="119"/>
      <c r="AQ18" s="119">
        <v>88000</v>
      </c>
      <c r="AR18" s="119"/>
      <c r="AS18" s="119"/>
      <c r="AT18" s="120"/>
      <c r="AU18" s="166"/>
      <c r="AV18" s="166"/>
    </row>
    <row r="19" spans="1:48" s="110" customFormat="1" ht="29.25" customHeight="1">
      <c r="A19" s="472">
        <v>636</v>
      </c>
      <c r="B19" s="473"/>
      <c r="C19" s="473"/>
      <c r="D19" s="449" t="s">
        <v>65</v>
      </c>
      <c r="E19" s="449"/>
      <c r="F19" s="449"/>
      <c r="G19" s="450"/>
      <c r="H19" s="114">
        <f t="shared" si="19"/>
        <v>5308000</v>
      </c>
      <c r="I19" s="118"/>
      <c r="J19" s="132"/>
      <c r="K19" s="52"/>
      <c r="L19" s="120"/>
      <c r="M19" s="388">
        <v>5198000</v>
      </c>
      <c r="N19" s="156"/>
      <c r="O19" s="119"/>
      <c r="P19" s="119"/>
      <c r="Q19" s="119">
        <v>110000</v>
      </c>
      <c r="R19" s="119"/>
      <c r="S19" s="119"/>
      <c r="T19" s="120"/>
      <c r="U19" s="320">
        <f t="shared" si="23"/>
        <v>5331000</v>
      </c>
      <c r="V19" s="118"/>
      <c r="W19" s="132"/>
      <c r="X19" s="52"/>
      <c r="Y19" s="120"/>
      <c r="Z19" s="388">
        <v>5221000</v>
      </c>
      <c r="AA19" s="156"/>
      <c r="AB19" s="119"/>
      <c r="AC19" s="119"/>
      <c r="AD19" s="119">
        <v>110000</v>
      </c>
      <c r="AE19" s="119"/>
      <c r="AF19" s="119"/>
      <c r="AG19" s="120"/>
      <c r="AH19" s="320">
        <f t="shared" si="15"/>
        <v>5355000</v>
      </c>
      <c r="AI19" s="118"/>
      <c r="AJ19" s="132"/>
      <c r="AK19" s="52"/>
      <c r="AL19" s="120"/>
      <c r="AM19" s="388">
        <v>5245000</v>
      </c>
      <c r="AN19" s="156"/>
      <c r="AO19" s="119"/>
      <c r="AP19" s="119"/>
      <c r="AQ19" s="119">
        <v>110000</v>
      </c>
      <c r="AR19" s="119"/>
      <c r="AS19" s="119"/>
      <c r="AT19" s="120"/>
      <c r="AU19" s="166"/>
      <c r="AV19" s="166"/>
    </row>
    <row r="20" spans="1:48" s="110" customFormat="1" ht="29.25" customHeight="1">
      <c r="A20" s="472">
        <v>638</v>
      </c>
      <c r="B20" s="473"/>
      <c r="C20" s="473"/>
      <c r="D20" s="449" t="s">
        <v>66</v>
      </c>
      <c r="E20" s="449"/>
      <c r="F20" s="449"/>
      <c r="G20" s="450"/>
      <c r="H20" s="114">
        <f t="shared" si="19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0">
        <f t="shared" si="23"/>
        <v>0</v>
      </c>
      <c r="V20" s="118"/>
      <c r="W20" s="132"/>
      <c r="X20" s="52"/>
      <c r="Y20" s="120"/>
      <c r="Z20" s="388"/>
      <c r="AA20" s="156"/>
      <c r="AB20" s="119"/>
      <c r="AC20" s="119"/>
      <c r="AD20" s="119"/>
      <c r="AE20" s="119"/>
      <c r="AF20" s="119"/>
      <c r="AG20" s="120"/>
      <c r="AH20" s="320">
        <f t="shared" si="15"/>
        <v>0</v>
      </c>
      <c r="AI20" s="118"/>
      <c r="AJ20" s="132"/>
      <c r="AK20" s="52"/>
      <c r="AL20" s="120"/>
      <c r="AM20" s="388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>
      <c r="A21" s="464">
        <v>64</v>
      </c>
      <c r="B21" s="465"/>
      <c r="C21" s="128"/>
      <c r="D21" s="470" t="s">
        <v>55</v>
      </c>
      <c r="E21" s="470"/>
      <c r="F21" s="470"/>
      <c r="G21" s="471"/>
      <c r="H21" s="113">
        <f t="shared" si="19"/>
        <v>0</v>
      </c>
      <c r="I21" s="115">
        <f>I22+I23</f>
        <v>0</v>
      </c>
      <c r="J21" s="69">
        <f>J22+J23</f>
        <v>0</v>
      </c>
      <c r="K21" s="410">
        <f t="shared" ref="K21" si="31">K22+K23</f>
        <v>0</v>
      </c>
      <c r="L21" s="117">
        <f t="shared" ref="L21:T21" si="32">L22+L23</f>
        <v>0</v>
      </c>
      <c r="M21" s="387">
        <f t="shared" si="32"/>
        <v>0</v>
      </c>
      <c r="N21" s="133">
        <f t="shared" si="32"/>
        <v>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10">
        <f t="shared" ref="X21:Y21" si="34">X22+X23</f>
        <v>0</v>
      </c>
      <c r="Y21" s="117">
        <f t="shared" si="34"/>
        <v>0</v>
      </c>
      <c r="Z21" s="387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10">
        <f t="shared" ref="AK21:AL21" si="42">AK22+AK23</f>
        <v>0</v>
      </c>
      <c r="AL21" s="117">
        <f t="shared" si="42"/>
        <v>0</v>
      </c>
      <c r="AM21" s="387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>
      <c r="A22" s="472">
        <v>641</v>
      </c>
      <c r="B22" s="473"/>
      <c r="C22" s="473"/>
      <c r="D22" s="449" t="s">
        <v>56</v>
      </c>
      <c r="E22" s="449"/>
      <c r="F22" s="449"/>
      <c r="G22" s="450"/>
      <c r="H22" s="114">
        <f t="shared" si="19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0">
        <f t="shared" si="23"/>
        <v>0</v>
      </c>
      <c r="V22" s="118"/>
      <c r="W22" s="132"/>
      <c r="X22" s="52"/>
      <c r="Y22" s="120"/>
      <c r="Z22" s="388"/>
      <c r="AA22" s="156"/>
      <c r="AB22" s="119"/>
      <c r="AC22" s="119"/>
      <c r="AD22" s="119"/>
      <c r="AE22" s="119"/>
      <c r="AF22" s="119"/>
      <c r="AG22" s="120"/>
      <c r="AH22" s="320">
        <f t="shared" si="15"/>
        <v>0</v>
      </c>
      <c r="AI22" s="118"/>
      <c r="AJ22" s="132"/>
      <c r="AK22" s="52"/>
      <c r="AL22" s="120"/>
      <c r="AM22" s="388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>
      <c r="A23" s="472">
        <v>642</v>
      </c>
      <c r="B23" s="473"/>
      <c r="C23" s="473"/>
      <c r="D23" s="449" t="s">
        <v>67</v>
      </c>
      <c r="E23" s="449"/>
      <c r="F23" s="449"/>
      <c r="G23" s="450"/>
      <c r="H23" s="114">
        <f t="shared" si="19"/>
        <v>0</v>
      </c>
      <c r="I23" s="118"/>
      <c r="J23" s="132"/>
      <c r="K23" s="52"/>
      <c r="L23" s="120"/>
      <c r="M23" s="388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8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8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>
      <c r="A24" s="464">
        <v>65</v>
      </c>
      <c r="B24" s="465"/>
      <c r="C24" s="128"/>
      <c r="D24" s="470" t="s">
        <v>57</v>
      </c>
      <c r="E24" s="470"/>
      <c r="F24" s="470"/>
      <c r="G24" s="471"/>
      <c r="H24" s="113">
        <f t="shared" si="19"/>
        <v>393840</v>
      </c>
      <c r="I24" s="115">
        <f>I25</f>
        <v>0</v>
      </c>
      <c r="J24" s="69">
        <f>J25</f>
        <v>0</v>
      </c>
      <c r="K24" s="410">
        <f t="shared" ref="K24:T24" si="50">K25</f>
        <v>0</v>
      </c>
      <c r="L24" s="117">
        <f t="shared" si="50"/>
        <v>63840</v>
      </c>
      <c r="M24" s="387">
        <f t="shared" si="50"/>
        <v>0</v>
      </c>
      <c r="N24" s="133">
        <f t="shared" si="50"/>
        <v>0</v>
      </c>
      <c r="O24" s="116">
        <f t="shared" si="50"/>
        <v>330000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393840</v>
      </c>
      <c r="V24" s="115">
        <f>V25</f>
        <v>0</v>
      </c>
      <c r="W24" s="69">
        <f>W25</f>
        <v>0</v>
      </c>
      <c r="X24" s="410">
        <f t="shared" ref="X24:Y24" si="51">X25</f>
        <v>0</v>
      </c>
      <c r="Y24" s="117">
        <f t="shared" si="51"/>
        <v>63840</v>
      </c>
      <c r="Z24" s="387">
        <f t="shared" ref="Z24" si="52">Z25</f>
        <v>0</v>
      </c>
      <c r="AA24" s="133">
        <f t="shared" ref="AA24" si="53">AA25</f>
        <v>0</v>
      </c>
      <c r="AB24" s="116">
        <f t="shared" ref="AB24:AC24" si="54">AB25</f>
        <v>330000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393840</v>
      </c>
      <c r="AI24" s="115">
        <f>AI25</f>
        <v>0</v>
      </c>
      <c r="AJ24" s="69">
        <f>AJ25</f>
        <v>0</v>
      </c>
      <c r="AK24" s="410">
        <f t="shared" ref="AK24:AL24" si="59">AK25</f>
        <v>0</v>
      </c>
      <c r="AL24" s="117">
        <f t="shared" si="59"/>
        <v>63840</v>
      </c>
      <c r="AM24" s="387">
        <f t="shared" ref="AM24" si="60">AM25</f>
        <v>0</v>
      </c>
      <c r="AN24" s="133">
        <f t="shared" ref="AN24" si="61">AN25</f>
        <v>0</v>
      </c>
      <c r="AO24" s="116">
        <f t="shared" ref="AO24:AP24" si="62">AO25</f>
        <v>330000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>
      <c r="A25" s="472">
        <v>652</v>
      </c>
      <c r="B25" s="473"/>
      <c r="C25" s="473"/>
      <c r="D25" s="449" t="s">
        <v>58</v>
      </c>
      <c r="E25" s="449"/>
      <c r="F25" s="449"/>
      <c r="G25" s="450"/>
      <c r="H25" s="114">
        <f t="shared" si="19"/>
        <v>393840</v>
      </c>
      <c r="I25" s="118"/>
      <c r="J25" s="132"/>
      <c r="K25" s="52"/>
      <c r="L25" s="120">
        <v>63840</v>
      </c>
      <c r="M25" s="388"/>
      <c r="N25" s="156"/>
      <c r="O25" s="119">
        <v>330000</v>
      </c>
      <c r="P25" s="119"/>
      <c r="Q25" s="119"/>
      <c r="R25" s="119"/>
      <c r="S25" s="119"/>
      <c r="T25" s="120"/>
      <c r="U25" s="320">
        <f t="shared" si="23"/>
        <v>393840</v>
      </c>
      <c r="V25" s="118"/>
      <c r="W25" s="132"/>
      <c r="X25" s="52"/>
      <c r="Y25" s="120">
        <v>63840</v>
      </c>
      <c r="Z25" s="388"/>
      <c r="AA25" s="156"/>
      <c r="AB25" s="119">
        <v>330000</v>
      </c>
      <c r="AC25" s="119"/>
      <c r="AD25" s="119"/>
      <c r="AE25" s="119"/>
      <c r="AF25" s="119"/>
      <c r="AG25" s="120"/>
      <c r="AH25" s="320">
        <f t="shared" si="15"/>
        <v>393840</v>
      </c>
      <c r="AI25" s="118"/>
      <c r="AJ25" s="132"/>
      <c r="AK25" s="52"/>
      <c r="AL25" s="120">
        <v>63840</v>
      </c>
      <c r="AM25" s="388"/>
      <c r="AN25" s="156"/>
      <c r="AO25" s="119">
        <v>330000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>
      <c r="A26" s="464">
        <v>66</v>
      </c>
      <c r="B26" s="465"/>
      <c r="C26" s="128"/>
      <c r="D26" s="470" t="s">
        <v>59</v>
      </c>
      <c r="E26" s="470"/>
      <c r="F26" s="470"/>
      <c r="G26" s="471"/>
      <c r="H26" s="113">
        <f t="shared" si="19"/>
        <v>0</v>
      </c>
      <c r="I26" s="115">
        <f>I27+I28</f>
        <v>0</v>
      </c>
      <c r="J26" s="69">
        <f>J27+J28</f>
        <v>0</v>
      </c>
      <c r="K26" s="410">
        <f t="shared" ref="K26" si="67">K27+K28</f>
        <v>0</v>
      </c>
      <c r="L26" s="117">
        <f t="shared" ref="L26:T26" si="68">L27+L28</f>
        <v>0</v>
      </c>
      <c r="M26" s="387">
        <f t="shared" si="68"/>
        <v>0</v>
      </c>
      <c r="N26" s="133">
        <f t="shared" si="68"/>
        <v>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0</v>
      </c>
      <c r="V26" s="115">
        <f>V27+V28</f>
        <v>0</v>
      </c>
      <c r="W26" s="69">
        <f>W27+W28</f>
        <v>0</v>
      </c>
      <c r="X26" s="410">
        <f t="shared" ref="X26:Y26" si="70">X27+X28</f>
        <v>0</v>
      </c>
      <c r="Y26" s="117">
        <f t="shared" si="70"/>
        <v>0</v>
      </c>
      <c r="Z26" s="387">
        <f t="shared" ref="Z26" si="71">Z27+Z28</f>
        <v>0</v>
      </c>
      <c r="AA26" s="133">
        <f t="shared" ref="AA26" si="72">AA27+AA28</f>
        <v>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0</v>
      </c>
      <c r="AI26" s="115">
        <f>AI27+AI28</f>
        <v>0</v>
      </c>
      <c r="AJ26" s="69">
        <f>AJ27+AJ28</f>
        <v>0</v>
      </c>
      <c r="AK26" s="410">
        <f t="shared" ref="AK26:AL26" si="78">AK27+AK28</f>
        <v>0</v>
      </c>
      <c r="AL26" s="117">
        <f t="shared" si="78"/>
        <v>0</v>
      </c>
      <c r="AM26" s="387">
        <f t="shared" ref="AM26" si="79">AM27+AM28</f>
        <v>0</v>
      </c>
      <c r="AN26" s="133">
        <f t="shared" ref="AN26" si="80">AN27+AN28</f>
        <v>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>
      <c r="A27" s="472">
        <v>661</v>
      </c>
      <c r="B27" s="473"/>
      <c r="C27" s="473"/>
      <c r="D27" s="449" t="s">
        <v>60</v>
      </c>
      <c r="E27" s="449"/>
      <c r="F27" s="449"/>
      <c r="G27" s="450"/>
      <c r="H27" s="114">
        <f t="shared" si="19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0">
        <f t="shared" si="23"/>
        <v>0</v>
      </c>
      <c r="V27" s="118"/>
      <c r="W27" s="132"/>
      <c r="X27" s="52"/>
      <c r="Y27" s="120"/>
      <c r="Z27" s="388"/>
      <c r="AA27" s="156"/>
      <c r="AB27" s="119"/>
      <c r="AC27" s="119"/>
      <c r="AD27" s="119"/>
      <c r="AE27" s="119"/>
      <c r="AF27" s="119"/>
      <c r="AG27" s="120"/>
      <c r="AH27" s="320">
        <f t="shared" ref="AH27:AH33" si="85">SUM(AI27:AT27)</f>
        <v>0</v>
      </c>
      <c r="AI27" s="118"/>
      <c r="AJ27" s="132"/>
      <c r="AK27" s="52"/>
      <c r="AL27" s="120"/>
      <c r="AM27" s="388"/>
      <c r="AN27" s="156"/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>
      <c r="A28" s="472">
        <v>663</v>
      </c>
      <c r="B28" s="473"/>
      <c r="C28" s="473"/>
      <c r="D28" s="449" t="s">
        <v>61</v>
      </c>
      <c r="E28" s="449"/>
      <c r="F28" s="449"/>
      <c r="G28" s="450"/>
      <c r="H28" s="114">
        <f t="shared" si="19"/>
        <v>0</v>
      </c>
      <c r="I28" s="118"/>
      <c r="J28" s="132"/>
      <c r="K28" s="52"/>
      <c r="L28" s="120"/>
      <c r="M28" s="388"/>
      <c r="N28" s="156"/>
      <c r="O28" s="119"/>
      <c r="P28" s="119"/>
      <c r="Q28" s="119"/>
      <c r="R28" s="119"/>
      <c r="S28" s="119"/>
      <c r="T28" s="120"/>
      <c r="U28" s="320">
        <f t="shared" si="23"/>
        <v>0</v>
      </c>
      <c r="V28" s="118"/>
      <c r="W28" s="132"/>
      <c r="X28" s="52"/>
      <c r="Y28" s="120"/>
      <c r="Z28" s="388"/>
      <c r="AA28" s="156"/>
      <c r="AB28" s="119"/>
      <c r="AC28" s="119"/>
      <c r="AD28" s="119"/>
      <c r="AE28" s="119"/>
      <c r="AF28" s="119"/>
      <c r="AG28" s="120"/>
      <c r="AH28" s="320">
        <f t="shared" si="85"/>
        <v>0</v>
      </c>
      <c r="AI28" s="118"/>
      <c r="AJ28" s="132"/>
      <c r="AK28" s="52"/>
      <c r="AL28" s="120"/>
      <c r="AM28" s="388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>
      <c r="A29" s="464">
        <v>67</v>
      </c>
      <c r="B29" s="465"/>
      <c r="C29" s="128"/>
      <c r="D29" s="470" t="s">
        <v>62</v>
      </c>
      <c r="E29" s="470"/>
      <c r="F29" s="470"/>
      <c r="G29" s="471"/>
      <c r="H29" s="113">
        <f t="shared" si="19"/>
        <v>622300</v>
      </c>
      <c r="I29" s="115">
        <f t="shared" ref="I29:T29" si="86">SUM(I30:I30)</f>
        <v>75000</v>
      </c>
      <c r="J29" s="69">
        <f t="shared" si="86"/>
        <v>547300</v>
      </c>
      <c r="K29" s="410">
        <f t="shared" si="86"/>
        <v>0</v>
      </c>
      <c r="L29" s="117">
        <f t="shared" si="86"/>
        <v>0</v>
      </c>
      <c r="M29" s="387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622300</v>
      </c>
      <c r="V29" s="115">
        <f t="shared" ref="V29:AG29" si="87">SUM(V30:V30)</f>
        <v>75000</v>
      </c>
      <c r="W29" s="69">
        <f t="shared" si="87"/>
        <v>547300</v>
      </c>
      <c r="X29" s="410">
        <f t="shared" si="87"/>
        <v>0</v>
      </c>
      <c r="Y29" s="117">
        <f t="shared" si="87"/>
        <v>0</v>
      </c>
      <c r="Z29" s="387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622300</v>
      </c>
      <c r="AI29" s="115">
        <f t="shared" ref="AI29:AT29" si="88">SUM(AI30:AI30)</f>
        <v>75000</v>
      </c>
      <c r="AJ29" s="69">
        <f t="shared" si="88"/>
        <v>547300</v>
      </c>
      <c r="AK29" s="410">
        <f t="shared" si="88"/>
        <v>0</v>
      </c>
      <c r="AL29" s="117">
        <f t="shared" si="88"/>
        <v>0</v>
      </c>
      <c r="AM29" s="387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>
      <c r="A30" s="472">
        <v>671</v>
      </c>
      <c r="B30" s="473"/>
      <c r="C30" s="473"/>
      <c r="D30" s="449" t="s">
        <v>63</v>
      </c>
      <c r="E30" s="449"/>
      <c r="F30" s="449"/>
      <c r="G30" s="450"/>
      <c r="H30" s="114">
        <f t="shared" si="19"/>
        <v>622300</v>
      </c>
      <c r="I30" s="118">
        <v>75000</v>
      </c>
      <c r="J30" s="132">
        <v>547300</v>
      </c>
      <c r="K30" s="52"/>
      <c r="L30" s="120"/>
      <c r="M30" s="395"/>
      <c r="N30" s="156"/>
      <c r="O30" s="119"/>
      <c r="P30" s="119"/>
      <c r="Q30" s="119"/>
      <c r="R30" s="119"/>
      <c r="S30" s="119"/>
      <c r="T30" s="120"/>
      <c r="U30" s="320">
        <f t="shared" si="23"/>
        <v>622300</v>
      </c>
      <c r="V30" s="118">
        <v>75000</v>
      </c>
      <c r="W30" s="132">
        <v>547300</v>
      </c>
      <c r="X30" s="52" t="s">
        <v>191</v>
      </c>
      <c r="Y30" s="120"/>
      <c r="Z30" s="395"/>
      <c r="AA30" s="156"/>
      <c r="AB30" s="119"/>
      <c r="AC30" s="119"/>
      <c r="AD30" s="119"/>
      <c r="AE30" s="119"/>
      <c r="AF30" s="119"/>
      <c r="AG30" s="120"/>
      <c r="AH30" s="320">
        <f t="shared" si="85"/>
        <v>622300</v>
      </c>
      <c r="AI30" s="118">
        <v>75000</v>
      </c>
      <c r="AJ30" s="132">
        <v>547300</v>
      </c>
      <c r="AK30" s="52" t="s">
        <v>191</v>
      </c>
      <c r="AL30" s="120"/>
      <c r="AM30" s="395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>
      <c r="A31" s="242">
        <v>7</v>
      </c>
      <c r="B31" s="81"/>
      <c r="C31" s="81"/>
      <c r="D31" s="470" t="s">
        <v>105</v>
      </c>
      <c r="E31" s="470"/>
      <c r="F31" s="470"/>
      <c r="G31" s="471"/>
      <c r="H31" s="113">
        <f t="shared" si="19"/>
        <v>0</v>
      </c>
      <c r="I31" s="115">
        <f>I32</f>
        <v>0</v>
      </c>
      <c r="J31" s="69">
        <f>J32</f>
        <v>0</v>
      </c>
      <c r="K31" s="410">
        <f t="shared" ref="K31:T32" si="89">K32</f>
        <v>0</v>
      </c>
      <c r="L31" s="117">
        <f t="shared" si="89"/>
        <v>0</v>
      </c>
      <c r="M31" s="387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0</v>
      </c>
      <c r="T31" s="117">
        <f t="shared" si="89"/>
        <v>0</v>
      </c>
      <c r="U31" s="51">
        <f>SUM(V31:AG31)</f>
        <v>0</v>
      </c>
      <c r="V31" s="115">
        <f t="shared" ref="V31:AG32" si="90">V32</f>
        <v>0</v>
      </c>
      <c r="W31" s="69">
        <f t="shared" si="90"/>
        <v>0</v>
      </c>
      <c r="X31" s="410">
        <f t="shared" si="90"/>
        <v>0</v>
      </c>
      <c r="Y31" s="117">
        <f t="shared" si="90"/>
        <v>0</v>
      </c>
      <c r="Z31" s="387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0</v>
      </c>
      <c r="AG31" s="117">
        <f t="shared" si="90"/>
        <v>0</v>
      </c>
      <c r="AH31" s="51">
        <f t="shared" si="85"/>
        <v>0</v>
      </c>
      <c r="AI31" s="115">
        <f t="shared" ref="AI31:AT32" si="91">AI32</f>
        <v>0</v>
      </c>
      <c r="AJ31" s="69">
        <f t="shared" si="91"/>
        <v>0</v>
      </c>
      <c r="AK31" s="410">
        <f t="shared" si="91"/>
        <v>0</v>
      </c>
      <c r="AL31" s="117">
        <f t="shared" si="91"/>
        <v>0</v>
      </c>
      <c r="AM31" s="387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0</v>
      </c>
      <c r="AT31" s="117">
        <f t="shared" si="91"/>
        <v>0</v>
      </c>
      <c r="AU31" s="166"/>
      <c r="AV31" s="166"/>
    </row>
    <row r="32" spans="1:48" s="127" customFormat="1" ht="24.75" customHeight="1">
      <c r="A32" s="489">
        <v>72</v>
      </c>
      <c r="B32" s="490"/>
      <c r="C32" s="125"/>
      <c r="D32" s="493" t="s">
        <v>103</v>
      </c>
      <c r="E32" s="493"/>
      <c r="F32" s="493"/>
      <c r="G32" s="493"/>
      <c r="H32" s="313">
        <f t="shared" si="19"/>
        <v>0</v>
      </c>
      <c r="I32" s="314">
        <f>I33</f>
        <v>0</v>
      </c>
      <c r="J32" s="347">
        <f>J33</f>
        <v>0</v>
      </c>
      <c r="K32" s="411">
        <f t="shared" si="89"/>
        <v>0</v>
      </c>
      <c r="L32" s="315">
        <f t="shared" si="89"/>
        <v>0</v>
      </c>
      <c r="M32" s="389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0</v>
      </c>
      <c r="T32" s="318">
        <f t="shared" si="89"/>
        <v>0</v>
      </c>
      <c r="U32" s="51">
        <f>SUM(V32:AG32)</f>
        <v>0</v>
      </c>
      <c r="V32" s="314">
        <f t="shared" si="90"/>
        <v>0</v>
      </c>
      <c r="W32" s="347">
        <f t="shared" si="90"/>
        <v>0</v>
      </c>
      <c r="X32" s="411">
        <f t="shared" si="90"/>
        <v>0</v>
      </c>
      <c r="Y32" s="315">
        <f t="shared" si="90"/>
        <v>0</v>
      </c>
      <c r="Z32" s="389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0</v>
      </c>
      <c r="AG32" s="318">
        <f t="shared" si="90"/>
        <v>0</v>
      </c>
      <c r="AH32" s="51">
        <f t="shared" si="85"/>
        <v>0</v>
      </c>
      <c r="AI32" s="314">
        <f t="shared" si="91"/>
        <v>0</v>
      </c>
      <c r="AJ32" s="347">
        <f t="shared" si="91"/>
        <v>0</v>
      </c>
      <c r="AK32" s="411">
        <f t="shared" si="91"/>
        <v>0</v>
      </c>
      <c r="AL32" s="315">
        <f t="shared" si="91"/>
        <v>0</v>
      </c>
      <c r="AM32" s="389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0</v>
      </c>
      <c r="AT32" s="318">
        <f t="shared" si="91"/>
        <v>0</v>
      </c>
      <c r="AU32" s="319"/>
      <c r="AV32" s="319"/>
    </row>
    <row r="33" spans="1:48" s="110" customFormat="1" ht="18" customHeight="1">
      <c r="A33" s="472">
        <v>721</v>
      </c>
      <c r="B33" s="488"/>
      <c r="C33" s="488"/>
      <c r="D33" s="449" t="s">
        <v>104</v>
      </c>
      <c r="E33" s="449"/>
      <c r="F33" s="449"/>
      <c r="G33" s="449"/>
      <c r="H33" s="114">
        <f t="shared" si="19"/>
        <v>0</v>
      </c>
      <c r="I33" s="157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0">
        <f>SUM(V33:AG33)</f>
        <v>0</v>
      </c>
      <c r="V33" s="157"/>
      <c r="W33" s="132"/>
      <c r="X33" s="52"/>
      <c r="Y33" s="120"/>
      <c r="Z33" s="388"/>
      <c r="AA33" s="156"/>
      <c r="AB33" s="119"/>
      <c r="AC33" s="119"/>
      <c r="AD33" s="119"/>
      <c r="AE33" s="119"/>
      <c r="AF33" s="119"/>
      <c r="AG33" s="120"/>
      <c r="AH33" s="320">
        <f t="shared" si="85"/>
        <v>0</v>
      </c>
      <c r="AI33" s="157"/>
      <c r="AJ33" s="132"/>
      <c r="AK33" s="52"/>
      <c r="AL33" s="120"/>
      <c r="AM33" s="388"/>
      <c r="AN33" s="156"/>
      <c r="AO33" s="119"/>
      <c r="AP33" s="119"/>
      <c r="AQ33" s="119"/>
      <c r="AR33" s="119"/>
      <c r="AS33" s="119"/>
      <c r="AT33" s="120"/>
      <c r="AU33" s="166"/>
      <c r="AV33" s="166"/>
    </row>
    <row r="34" spans="1:48" s="72" customFormat="1" ht="20.45" customHeight="1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>
      <c r="A35" s="484" t="s">
        <v>79</v>
      </c>
      <c r="B35" s="485"/>
      <c r="C35" s="485"/>
      <c r="D35" s="485"/>
      <c r="E35" s="485"/>
      <c r="F35" s="485"/>
      <c r="G35" s="48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>
      <c r="A36" s="242">
        <v>8</v>
      </c>
      <c r="B36" s="81"/>
      <c r="C36" s="81"/>
      <c r="D36" s="491" t="s">
        <v>75</v>
      </c>
      <c r="E36" s="491"/>
      <c r="F36" s="491"/>
      <c r="G36" s="492"/>
      <c r="H36" s="113">
        <f>SUM(I36:T36)</f>
        <v>0</v>
      </c>
      <c r="I36" s="115">
        <f>I37</f>
        <v>0</v>
      </c>
      <c r="J36" s="69">
        <f>J37</f>
        <v>0</v>
      </c>
      <c r="K36" s="410">
        <f t="shared" ref="K36:T37" si="92">K37</f>
        <v>0</v>
      </c>
      <c r="L36" s="234">
        <f t="shared" si="92"/>
        <v>0</v>
      </c>
      <c r="M36" s="394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10">
        <f t="shared" ref="X36:AG37" si="94">X37</f>
        <v>0</v>
      </c>
      <c r="Y36" s="234">
        <f t="shared" si="94"/>
        <v>0</v>
      </c>
      <c r="Z36" s="394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10">
        <f t="shared" ref="AK36:AT37" si="95">AK37</f>
        <v>0</v>
      </c>
      <c r="AL36" s="234">
        <f t="shared" si="95"/>
        <v>0</v>
      </c>
      <c r="AM36" s="394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>
      <c r="A37" s="464">
        <v>84</v>
      </c>
      <c r="B37" s="465"/>
      <c r="C37" s="67"/>
      <c r="D37" s="470" t="s">
        <v>71</v>
      </c>
      <c r="E37" s="470"/>
      <c r="F37" s="470"/>
      <c r="G37" s="471"/>
      <c r="H37" s="14">
        <f>SUM(I37:T37)</f>
        <v>0</v>
      </c>
      <c r="I37" s="115">
        <f>I38</f>
        <v>0</v>
      </c>
      <c r="J37" s="69">
        <f>J38</f>
        <v>0</v>
      </c>
      <c r="K37" s="410">
        <f t="shared" si="92"/>
        <v>0</v>
      </c>
      <c r="L37" s="117">
        <f t="shared" si="92"/>
        <v>0</v>
      </c>
      <c r="M37" s="387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10">
        <f t="shared" si="94"/>
        <v>0</v>
      </c>
      <c r="Y37" s="117">
        <f t="shared" si="94"/>
        <v>0</v>
      </c>
      <c r="Z37" s="387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10">
        <f t="shared" si="95"/>
        <v>0</v>
      </c>
      <c r="AL37" s="117">
        <f t="shared" si="95"/>
        <v>0</v>
      </c>
      <c r="AM37" s="387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>
      <c r="A38" s="472">
        <v>844</v>
      </c>
      <c r="B38" s="473"/>
      <c r="C38" s="473"/>
      <c r="D38" s="449" t="s">
        <v>99</v>
      </c>
      <c r="E38" s="449"/>
      <c r="F38" s="449"/>
      <c r="G38" s="450"/>
      <c r="H38" s="15">
        <f>SUM(I38:T38)</f>
        <v>0</v>
      </c>
      <c r="I38" s="118"/>
      <c r="J38" s="132"/>
      <c r="K38" s="52"/>
      <c r="L38" s="120"/>
      <c r="M38" s="388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8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8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>
      <c r="A40" s="484" t="s">
        <v>125</v>
      </c>
      <c r="B40" s="485"/>
      <c r="C40" s="485"/>
      <c r="D40" s="485"/>
      <c r="E40" s="485"/>
      <c r="F40" s="485"/>
      <c r="G40" s="485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>
      <c r="A41" s="242">
        <v>9</v>
      </c>
      <c r="B41" s="81"/>
      <c r="C41" s="81"/>
      <c r="D41" s="470" t="s">
        <v>126</v>
      </c>
      <c r="E41" s="470"/>
      <c r="F41" s="470"/>
      <c r="G41" s="471"/>
      <c r="H41" s="113">
        <f>SUM(I41:T41)</f>
        <v>0</v>
      </c>
      <c r="I41" s="115">
        <f>I42</f>
        <v>0</v>
      </c>
      <c r="J41" s="69">
        <f>J42</f>
        <v>0</v>
      </c>
      <c r="K41" s="412">
        <f t="shared" ref="K41:T42" si="96">K42</f>
        <v>0</v>
      </c>
      <c r="L41" s="234">
        <f t="shared" si="96"/>
        <v>0</v>
      </c>
      <c r="M41" s="394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2">
        <f t="shared" ref="X41:Y42" si="97">X42</f>
        <v>0</v>
      </c>
      <c r="Y41" s="234">
        <f t="shared" si="97"/>
        <v>0</v>
      </c>
      <c r="Z41" s="394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2">
        <f t="shared" ref="AK41:AL42" si="105">AK42</f>
        <v>0</v>
      </c>
      <c r="AL41" s="234">
        <f t="shared" si="105"/>
        <v>0</v>
      </c>
      <c r="AM41" s="394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>
      <c r="A42" s="464">
        <v>92</v>
      </c>
      <c r="B42" s="465"/>
      <c r="C42" s="67"/>
      <c r="D42" s="470" t="s">
        <v>127</v>
      </c>
      <c r="E42" s="470"/>
      <c r="F42" s="470"/>
      <c r="G42" s="471"/>
      <c r="H42" s="113">
        <f>SUM(I42:T42)</f>
        <v>0</v>
      </c>
      <c r="I42" s="115">
        <f>I43</f>
        <v>0</v>
      </c>
      <c r="J42" s="69">
        <f>J43</f>
        <v>0</v>
      </c>
      <c r="K42" s="410">
        <f t="shared" si="96"/>
        <v>0</v>
      </c>
      <c r="L42" s="117">
        <f t="shared" si="96"/>
        <v>0</v>
      </c>
      <c r="M42" s="387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10">
        <f t="shared" si="97"/>
        <v>0</v>
      </c>
      <c r="Y42" s="117">
        <f t="shared" si="97"/>
        <v>0</v>
      </c>
      <c r="Z42" s="387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10">
        <f t="shared" si="105"/>
        <v>0</v>
      </c>
      <c r="AL42" s="117">
        <f t="shared" si="105"/>
        <v>0</v>
      </c>
      <c r="AM42" s="387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>
      <c r="A43" s="472">
        <v>922</v>
      </c>
      <c r="B43" s="473"/>
      <c r="C43" s="473"/>
      <c r="D43" s="449" t="s">
        <v>128</v>
      </c>
      <c r="E43" s="449"/>
      <c r="F43" s="449"/>
      <c r="G43" s="449"/>
      <c r="H43" s="30">
        <f>SUM(I43:T43)</f>
        <v>0</v>
      </c>
      <c r="I43" s="132"/>
      <c r="J43" s="119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8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8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D308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theme="4" tint="-0.249977111117893"/>
  </sheetPr>
  <dimension ref="A1:EI238"/>
  <sheetViews>
    <sheetView showGridLines="0" view="pageBreakPreview" zoomScale="80" zoomScaleNormal="90" zoomScaleSheetLayoutView="80" workbookViewId="0">
      <pane xSplit="7" ySplit="14" topLeftCell="H109" activePane="bottomRight" state="frozen"/>
      <selection activeCell="A31" sqref="A31"/>
      <selection pane="topRight" activeCell="A31" sqref="A31"/>
      <selection pane="bottomLeft" activeCell="A31" sqref="A31"/>
      <selection pane="bottomRight" activeCell="AQ124" sqref="AQ124"/>
    </sheetView>
  </sheetViews>
  <sheetFormatPr defaultColWidth="9.140625" defaultRowHeight="0" customHeight="1" zeroHeight="1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33" width="14.42578125" style="65" customWidth="1"/>
    <col min="34" max="34" width="16.5703125" style="110" customWidth="1"/>
    <col min="35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>
      <c r="A2" s="441" t="s">
        <v>39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4"/>
      <c r="AJ2" s="364"/>
      <c r="AK2" s="405"/>
      <c r="AL2" s="274"/>
      <c r="AM2" s="274"/>
      <c r="AN2" s="274"/>
      <c r="AO2" s="274"/>
      <c r="AP2" s="367"/>
      <c r="AQ2" s="274"/>
      <c r="AR2" s="274"/>
      <c r="AS2" s="274"/>
      <c r="AT2" s="274"/>
    </row>
    <row r="3" spans="1:139" ht="10.15" customHeight="1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>
      <c r="A4" s="441" t="s">
        <v>41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4"/>
      <c r="AJ4" s="364"/>
      <c r="AK4" s="405"/>
      <c r="AL4" s="274"/>
      <c r="AM4" s="274"/>
      <c r="AN4" s="274"/>
      <c r="AO4" s="274"/>
      <c r="AP4" s="367"/>
      <c r="AQ4" s="274"/>
      <c r="AR4" s="274"/>
      <c r="AS4" s="274"/>
      <c r="AT4" s="274"/>
    </row>
    <row r="5" spans="1:139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>
      <c r="A7" s="301"/>
      <c r="B7" s="301"/>
      <c r="C7" s="301"/>
      <c r="D7" s="302"/>
      <c r="E7" s="302"/>
      <c r="F7" s="302"/>
      <c r="G7" s="302"/>
      <c r="H7" s="303"/>
      <c r="I7" s="455" t="s">
        <v>121</v>
      </c>
      <c r="J7" s="456" t="s">
        <v>121</v>
      </c>
      <c r="K7" s="456"/>
      <c r="L7" s="457"/>
      <c r="M7" s="455" t="s">
        <v>122</v>
      </c>
      <c r="N7" s="456"/>
      <c r="O7" s="456"/>
      <c r="P7" s="456"/>
      <c r="Q7" s="456"/>
      <c r="R7" s="456"/>
      <c r="S7" s="456"/>
      <c r="T7" s="457"/>
      <c r="U7" s="331"/>
      <c r="V7" s="455" t="s">
        <v>121</v>
      </c>
      <c r="W7" s="456" t="s">
        <v>121</v>
      </c>
      <c r="X7" s="456"/>
      <c r="Y7" s="457"/>
      <c r="Z7" s="455" t="s">
        <v>122</v>
      </c>
      <c r="AA7" s="456"/>
      <c r="AB7" s="456"/>
      <c r="AC7" s="456"/>
      <c r="AD7" s="456"/>
      <c r="AE7" s="456"/>
      <c r="AF7" s="456"/>
      <c r="AG7" s="457"/>
      <c r="AH7" s="331"/>
      <c r="AI7" s="455" t="s">
        <v>121</v>
      </c>
      <c r="AJ7" s="456" t="s">
        <v>121</v>
      </c>
      <c r="AK7" s="456"/>
      <c r="AL7" s="457"/>
      <c r="AM7" s="455" t="s">
        <v>122</v>
      </c>
      <c r="AN7" s="456"/>
      <c r="AO7" s="456"/>
      <c r="AP7" s="456"/>
      <c r="AQ7" s="456"/>
      <c r="AR7" s="456"/>
      <c r="AS7" s="456"/>
      <c r="AT7" s="457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>
      <c r="A8" s="533" t="s">
        <v>49</v>
      </c>
      <c r="B8" s="467"/>
      <c r="C8" s="467"/>
      <c r="D8" s="467" t="s">
        <v>42</v>
      </c>
      <c r="E8" s="467"/>
      <c r="F8" s="467"/>
      <c r="G8" s="474"/>
      <c r="H8" s="486" t="s">
        <v>133</v>
      </c>
      <c r="I8" s="379" t="s">
        <v>184</v>
      </c>
      <c r="J8" s="154" t="s">
        <v>106</v>
      </c>
      <c r="K8" s="406" t="s">
        <v>186</v>
      </c>
      <c r="L8" s="150" t="s">
        <v>189</v>
      </c>
      <c r="M8" s="380" t="s">
        <v>107</v>
      </c>
      <c r="N8" s="149" t="s">
        <v>90</v>
      </c>
      <c r="O8" s="149" t="s">
        <v>43</v>
      </c>
      <c r="P8" s="149" t="s">
        <v>188</v>
      </c>
      <c r="Q8" s="149" t="s">
        <v>185</v>
      </c>
      <c r="R8" s="149" t="s">
        <v>44</v>
      </c>
      <c r="S8" s="149" t="s">
        <v>45</v>
      </c>
      <c r="T8" s="150" t="s">
        <v>46</v>
      </c>
      <c r="U8" s="451" t="s">
        <v>164</v>
      </c>
      <c r="V8" s="379" t="s">
        <v>184</v>
      </c>
      <c r="W8" s="154" t="s">
        <v>106</v>
      </c>
      <c r="X8" s="149" t="s">
        <v>186</v>
      </c>
      <c r="Y8" s="377" t="s">
        <v>189</v>
      </c>
      <c r="Z8" s="380" t="s">
        <v>107</v>
      </c>
      <c r="AA8" s="149" t="s">
        <v>90</v>
      </c>
      <c r="AB8" s="149" t="s">
        <v>43</v>
      </c>
      <c r="AC8" s="149" t="s">
        <v>188</v>
      </c>
      <c r="AD8" s="149" t="s">
        <v>185</v>
      </c>
      <c r="AE8" s="149" t="s">
        <v>44</v>
      </c>
      <c r="AF8" s="149" t="s">
        <v>45</v>
      </c>
      <c r="AG8" s="150" t="s">
        <v>46</v>
      </c>
      <c r="AH8" s="453" t="s">
        <v>165</v>
      </c>
      <c r="AI8" s="379" t="s">
        <v>184</v>
      </c>
      <c r="AJ8" s="154" t="s">
        <v>106</v>
      </c>
      <c r="AK8" s="377" t="s">
        <v>186</v>
      </c>
      <c r="AL8" s="377" t="s">
        <v>189</v>
      </c>
      <c r="AM8" s="380" t="s">
        <v>107</v>
      </c>
      <c r="AN8" s="149" t="s">
        <v>90</v>
      </c>
      <c r="AO8" s="149" t="s">
        <v>43</v>
      </c>
      <c r="AP8" s="149" t="s">
        <v>188</v>
      </c>
      <c r="AQ8" s="149" t="s">
        <v>185</v>
      </c>
      <c r="AR8" s="149" t="s">
        <v>44</v>
      </c>
      <c r="AS8" s="149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>
      <c r="A9" s="534"/>
      <c r="B9" s="469"/>
      <c r="C9" s="469"/>
      <c r="D9" s="469"/>
      <c r="E9" s="469"/>
      <c r="F9" s="469"/>
      <c r="G9" s="475"/>
      <c r="H9" s="487"/>
      <c r="I9" s="151" t="s">
        <v>114</v>
      </c>
      <c r="J9" s="155" t="s">
        <v>113</v>
      </c>
      <c r="K9" s="407" t="s">
        <v>116</v>
      </c>
      <c r="L9" s="153" t="s">
        <v>117</v>
      </c>
      <c r="M9" s="381" t="s">
        <v>115</v>
      </c>
      <c r="N9" s="152" t="s">
        <v>123</v>
      </c>
      <c r="O9" s="152" t="s">
        <v>117</v>
      </c>
      <c r="P9" s="152" t="s">
        <v>116</v>
      </c>
      <c r="Q9" s="152" t="s">
        <v>115</v>
      </c>
      <c r="R9" s="152" t="s">
        <v>118</v>
      </c>
      <c r="S9" s="152" t="s">
        <v>120</v>
      </c>
      <c r="T9" s="153" t="s">
        <v>119</v>
      </c>
      <c r="U9" s="452"/>
      <c r="V9" s="151" t="s">
        <v>114</v>
      </c>
      <c r="W9" s="155" t="s">
        <v>113</v>
      </c>
      <c r="X9" s="152" t="s">
        <v>116</v>
      </c>
      <c r="Y9" s="417" t="s">
        <v>117</v>
      </c>
      <c r="Z9" s="381" t="s">
        <v>115</v>
      </c>
      <c r="AA9" s="152" t="s">
        <v>123</v>
      </c>
      <c r="AB9" s="152" t="s">
        <v>117</v>
      </c>
      <c r="AC9" s="152" t="s">
        <v>116</v>
      </c>
      <c r="AD9" s="152" t="s">
        <v>115</v>
      </c>
      <c r="AE9" s="152" t="s">
        <v>118</v>
      </c>
      <c r="AF9" s="152" t="s">
        <v>120</v>
      </c>
      <c r="AG9" s="153" t="s">
        <v>119</v>
      </c>
      <c r="AH9" s="454"/>
      <c r="AI9" s="151" t="s">
        <v>114</v>
      </c>
      <c r="AJ9" s="155" t="s">
        <v>113</v>
      </c>
      <c r="AK9" s="153" t="s">
        <v>116</v>
      </c>
      <c r="AL9" s="153" t="s">
        <v>117</v>
      </c>
      <c r="AM9" s="381" t="s">
        <v>115</v>
      </c>
      <c r="AN9" s="152" t="s">
        <v>123</v>
      </c>
      <c r="AO9" s="152" t="s">
        <v>117</v>
      </c>
      <c r="AP9" s="152" t="s">
        <v>116</v>
      </c>
      <c r="AQ9" s="152" t="s">
        <v>115</v>
      </c>
      <c r="AR9" s="152" t="s">
        <v>118</v>
      </c>
      <c r="AS9" s="152" t="s">
        <v>120</v>
      </c>
      <c r="AT9" s="153" t="s">
        <v>119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>
      <c r="A10" s="537">
        <v>1</v>
      </c>
      <c r="B10" s="480"/>
      <c r="C10" s="480"/>
      <c r="D10" s="480"/>
      <c r="E10" s="480"/>
      <c r="F10" s="480"/>
      <c r="G10" s="480"/>
      <c r="H10" s="418" t="s">
        <v>190</v>
      </c>
      <c r="I10" s="419">
        <v>3</v>
      </c>
      <c r="J10" s="420">
        <v>4</v>
      </c>
      <c r="K10" s="421">
        <v>5</v>
      </c>
      <c r="L10" s="422">
        <v>6</v>
      </c>
      <c r="M10" s="423">
        <v>7</v>
      </c>
      <c r="N10" s="424">
        <v>8</v>
      </c>
      <c r="O10" s="425">
        <v>9</v>
      </c>
      <c r="P10" s="425">
        <v>10</v>
      </c>
      <c r="Q10" s="425">
        <v>11</v>
      </c>
      <c r="R10" s="425">
        <v>12</v>
      </c>
      <c r="S10" s="425">
        <v>13</v>
      </c>
      <c r="T10" s="422">
        <v>14</v>
      </c>
      <c r="U10" s="418" t="s">
        <v>190</v>
      </c>
      <c r="V10" s="419">
        <v>3</v>
      </c>
      <c r="W10" s="420">
        <v>4</v>
      </c>
      <c r="X10" s="421">
        <v>5</v>
      </c>
      <c r="Y10" s="422">
        <v>6</v>
      </c>
      <c r="Z10" s="423">
        <v>7</v>
      </c>
      <c r="AA10" s="424">
        <v>8</v>
      </c>
      <c r="AB10" s="425">
        <v>9</v>
      </c>
      <c r="AC10" s="425">
        <v>10</v>
      </c>
      <c r="AD10" s="425">
        <v>11</v>
      </c>
      <c r="AE10" s="425">
        <v>12</v>
      </c>
      <c r="AF10" s="425">
        <v>13</v>
      </c>
      <c r="AG10" s="422">
        <v>14</v>
      </c>
      <c r="AH10" s="418" t="s">
        <v>190</v>
      </c>
      <c r="AI10" s="419">
        <v>3</v>
      </c>
      <c r="AJ10" s="420">
        <v>4</v>
      </c>
      <c r="AK10" s="421">
        <v>5</v>
      </c>
      <c r="AL10" s="422">
        <v>6</v>
      </c>
      <c r="AM10" s="423">
        <v>7</v>
      </c>
      <c r="AN10" s="424">
        <v>8</v>
      </c>
      <c r="AO10" s="425">
        <v>9</v>
      </c>
      <c r="AP10" s="425">
        <v>10</v>
      </c>
      <c r="AQ10" s="425">
        <v>11</v>
      </c>
      <c r="AR10" s="425">
        <v>12</v>
      </c>
      <c r="AS10" s="425">
        <v>13</v>
      </c>
      <c r="AT10" s="422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>
      <c r="A11" s="518"/>
      <c r="B11" s="459"/>
      <c r="C11" s="459"/>
      <c r="D11" s="459"/>
      <c r="E11" s="459"/>
      <c r="F11" s="459"/>
      <c r="G11" s="460"/>
      <c r="H11" s="209"/>
      <c r="I11" s="463">
        <f>SUM(I12:L12)</f>
        <v>686140</v>
      </c>
      <c r="J11" s="461">
        <f>SUM(J12:M12)</f>
        <v>5809140</v>
      </c>
      <c r="K11" s="461"/>
      <c r="L11" s="462"/>
      <c r="M11" s="382">
        <f>M12</f>
        <v>5198000</v>
      </c>
      <c r="N11" s="461">
        <f>SUM(N12:T12)</f>
        <v>528000</v>
      </c>
      <c r="O11" s="461"/>
      <c r="P11" s="461"/>
      <c r="Q11" s="461"/>
      <c r="R11" s="461"/>
      <c r="S11" s="461"/>
      <c r="T11" s="462"/>
      <c r="U11" s="333"/>
      <c r="V11" s="463">
        <f>SUM(V12:Y12)</f>
        <v>686140</v>
      </c>
      <c r="W11" s="461">
        <f>SUM(W12:Z12)</f>
        <v>5832140</v>
      </c>
      <c r="X11" s="461"/>
      <c r="Y11" s="462"/>
      <c r="Z11" s="382">
        <f>Z12</f>
        <v>5221000</v>
      </c>
      <c r="AA11" s="461">
        <f>SUM(AA12:AG12)</f>
        <v>528000</v>
      </c>
      <c r="AB11" s="461"/>
      <c r="AC11" s="461"/>
      <c r="AD11" s="461"/>
      <c r="AE11" s="461"/>
      <c r="AF11" s="461"/>
      <c r="AG11" s="462"/>
      <c r="AH11" s="339"/>
      <c r="AI11" s="463">
        <f>SUM(AI12:AL12)</f>
        <v>686140</v>
      </c>
      <c r="AJ11" s="461">
        <f>SUM(AJ12:AM12)</f>
        <v>5856140</v>
      </c>
      <c r="AK11" s="461"/>
      <c r="AL11" s="462"/>
      <c r="AM11" s="382">
        <f>AM12</f>
        <v>5245000</v>
      </c>
      <c r="AN11" s="461">
        <f>SUM(AN12:AT12)</f>
        <v>528000</v>
      </c>
      <c r="AO11" s="461"/>
      <c r="AP11" s="461"/>
      <c r="AQ11" s="461"/>
      <c r="AR11" s="461"/>
      <c r="AS11" s="461"/>
      <c r="AT11" s="462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>
      <c r="A12" s="291"/>
      <c r="B12" s="538" t="str">
        <f>'1. Sažetak'!B6:E6</f>
        <v>Osnovna škola Kneginec Gornji</v>
      </c>
      <c r="C12" s="538"/>
      <c r="D12" s="538"/>
      <c r="E12" s="538"/>
      <c r="F12" s="538"/>
      <c r="G12" s="538"/>
      <c r="H12" s="168">
        <f>SUM(I12:T12)</f>
        <v>6412140</v>
      </c>
      <c r="I12" s="169">
        <f t="shared" ref="I12:T12" si="0">I118+I52+I16+I152</f>
        <v>75000</v>
      </c>
      <c r="J12" s="368">
        <f t="shared" si="0"/>
        <v>547300</v>
      </c>
      <c r="K12" s="413">
        <f t="shared" ref="K12" si="1">K118+K52+K16+K152</f>
        <v>0</v>
      </c>
      <c r="L12" s="170">
        <f>L118+L52+L16+L152</f>
        <v>63840</v>
      </c>
      <c r="M12" s="383">
        <f t="shared" si="0"/>
        <v>5198000</v>
      </c>
      <c r="N12" s="171">
        <f t="shared" si="0"/>
        <v>0</v>
      </c>
      <c r="O12" s="172">
        <f t="shared" si="0"/>
        <v>330000</v>
      </c>
      <c r="P12" s="172">
        <f t="shared" ref="P12" si="2">P118+P52+P16+P152</f>
        <v>0</v>
      </c>
      <c r="Q12" s="172">
        <f t="shared" si="0"/>
        <v>198000</v>
      </c>
      <c r="R12" s="172">
        <f t="shared" si="0"/>
        <v>0</v>
      </c>
      <c r="S12" s="172">
        <f t="shared" si="0"/>
        <v>0</v>
      </c>
      <c r="T12" s="170">
        <f t="shared" si="0"/>
        <v>0</v>
      </c>
      <c r="U12" s="334">
        <f>SUM(V12:AG12)</f>
        <v>6435140</v>
      </c>
      <c r="V12" s="169">
        <f t="shared" ref="V12:AG12" si="3">V118+V52+V16+V152</f>
        <v>75000</v>
      </c>
      <c r="W12" s="368">
        <f t="shared" si="3"/>
        <v>547300</v>
      </c>
      <c r="X12" s="368">
        <f t="shared" ref="X12:Y12" si="4">X118+X52+X16+X152</f>
        <v>0</v>
      </c>
      <c r="Y12" s="368">
        <f t="shared" si="4"/>
        <v>63840</v>
      </c>
      <c r="Z12" s="383">
        <f t="shared" si="3"/>
        <v>5221000</v>
      </c>
      <c r="AA12" s="171">
        <f t="shared" si="3"/>
        <v>0</v>
      </c>
      <c r="AB12" s="172">
        <f t="shared" si="3"/>
        <v>330000</v>
      </c>
      <c r="AC12" s="172">
        <f t="shared" ref="AC12" si="5">AC118+AC52+AC16+AC152</f>
        <v>0</v>
      </c>
      <c r="AD12" s="172">
        <f t="shared" si="3"/>
        <v>198000</v>
      </c>
      <c r="AE12" s="172">
        <f t="shared" si="3"/>
        <v>0</v>
      </c>
      <c r="AF12" s="172">
        <f t="shared" si="3"/>
        <v>0</v>
      </c>
      <c r="AG12" s="170">
        <f t="shared" si="3"/>
        <v>0</v>
      </c>
      <c r="AH12" s="340">
        <f>SUM(AI12:AT12)</f>
        <v>6459140</v>
      </c>
      <c r="AI12" s="169">
        <f t="shared" ref="AI12:AT12" si="6">AI118+AI52+AI16+AI152</f>
        <v>75000</v>
      </c>
      <c r="AJ12" s="368">
        <f t="shared" si="6"/>
        <v>547300</v>
      </c>
      <c r="AK12" s="368">
        <f t="shared" ref="AK12" si="7">AK118+AK52+AK16+AK152</f>
        <v>0</v>
      </c>
      <c r="AL12" s="170">
        <f t="shared" si="6"/>
        <v>63840</v>
      </c>
      <c r="AM12" s="383">
        <f t="shared" si="6"/>
        <v>5245000</v>
      </c>
      <c r="AN12" s="171">
        <f t="shared" si="6"/>
        <v>0</v>
      </c>
      <c r="AO12" s="172">
        <f t="shared" si="6"/>
        <v>330000</v>
      </c>
      <c r="AP12" s="172">
        <f t="shared" ref="AP12" si="8">AP118+AP52+AP16+AP152</f>
        <v>0</v>
      </c>
      <c r="AQ12" s="172">
        <f t="shared" si="6"/>
        <v>198000</v>
      </c>
      <c r="AR12" s="172">
        <f t="shared" si="6"/>
        <v>0</v>
      </c>
      <c r="AS12" s="172">
        <f t="shared" si="6"/>
        <v>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15">
      <c r="A13" s="535" t="s">
        <v>93</v>
      </c>
      <c r="B13" s="477"/>
      <c r="C13" s="477"/>
      <c r="D13" s="477"/>
      <c r="E13" s="477"/>
      <c r="F13" s="477"/>
      <c r="G13" s="478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9" t="str">
        <f>IF('2. Plan prihoda i primitaka'!J9-'3. Plan rashoda i izdataka'!J12=0,"","Prihodi i rashodi nisu usklađeni s izvorima financiranja")</f>
        <v/>
      </c>
      <c r="K13" s="414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4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9" t="str">
        <f>IF('2. Plan prihoda i primitaka'!W9-'3. Plan rashoda i izdataka'!W12=0,"","Prihodi i rashodi nisu usklađeni s izvorima financiranja")</f>
        <v/>
      </c>
      <c r="X13" s="369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4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9" t="str">
        <f>IF('2. Plan prihoda i primitaka'!AJ9-'3. Plan rashoda i izdataka'!AJ12=0,"","Prihodi i rashodi nisu usklađeni s izvorima financiranja")</f>
        <v/>
      </c>
      <c r="AK13" s="369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4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3"/>
      <c r="AH14" s="336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>
      <c r="A15" s="536" t="s">
        <v>77</v>
      </c>
      <c r="B15" s="485"/>
      <c r="C15" s="485"/>
      <c r="D15" s="485"/>
      <c r="E15" s="485"/>
      <c r="F15" s="485"/>
      <c r="G15" s="485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4"/>
      <c r="AH15" s="33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>
      <c r="A16" s="523" t="s">
        <v>110</v>
      </c>
      <c r="B16" s="524"/>
      <c r="C16" s="524"/>
      <c r="D16" s="521" t="s">
        <v>111</v>
      </c>
      <c r="E16" s="521"/>
      <c r="F16" s="521"/>
      <c r="G16" s="522"/>
      <c r="H16" s="135">
        <f>SUM(I16:T16)</f>
        <v>0</v>
      </c>
      <c r="I16" s="136">
        <f>I17+I40</f>
        <v>0</v>
      </c>
      <c r="J16" s="370">
        <f t="shared" ref="J16:T16" si="9">J17+J40</f>
        <v>0</v>
      </c>
      <c r="K16" s="415">
        <f t="shared" ref="K16" si="10">K17+K40</f>
        <v>0</v>
      </c>
      <c r="L16" s="161">
        <f t="shared" si="9"/>
        <v>0</v>
      </c>
      <c r="M16" s="385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0</v>
      </c>
      <c r="V16" s="136">
        <f t="shared" ref="V16:AG16" si="13">V17+V40</f>
        <v>0</v>
      </c>
      <c r="W16" s="370">
        <f t="shared" si="13"/>
        <v>0</v>
      </c>
      <c r="X16" s="370">
        <f t="shared" ref="X16" si="14">X17+X40</f>
        <v>0</v>
      </c>
      <c r="Y16" s="161">
        <f t="shared" si="13"/>
        <v>0</v>
      </c>
      <c r="Z16" s="385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0</v>
      </c>
      <c r="AI16" s="136">
        <f t="shared" ref="AI16:AT16" si="16">AI17+AI40</f>
        <v>0</v>
      </c>
      <c r="AJ16" s="370">
        <f t="shared" si="16"/>
        <v>0</v>
      </c>
      <c r="AK16" s="370">
        <f t="shared" ref="AK16" si="17">AK17+AK40</f>
        <v>0</v>
      </c>
      <c r="AL16" s="161">
        <f t="shared" si="16"/>
        <v>0</v>
      </c>
      <c r="AM16" s="385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70"/>
      <c r="AV16" s="402"/>
      <c r="AW16" s="494" t="s">
        <v>166</v>
      </c>
      <c r="AX16" s="494"/>
      <c r="AY16" s="494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>
      <c r="A17" s="506" t="s">
        <v>146</v>
      </c>
      <c r="B17" s="507"/>
      <c r="C17" s="507"/>
      <c r="D17" s="500" t="s">
        <v>178</v>
      </c>
      <c r="E17" s="500"/>
      <c r="F17" s="500"/>
      <c r="G17" s="501"/>
      <c r="H17" s="121">
        <f>SUM(I17:T17)</f>
        <v>0</v>
      </c>
      <c r="I17" s="122">
        <f>I18+I28</f>
        <v>0</v>
      </c>
      <c r="J17" s="371">
        <f>J18+J28</f>
        <v>0</v>
      </c>
      <c r="K17" s="416">
        <f t="shared" ref="K17" si="19">K18+K28</f>
        <v>0</v>
      </c>
      <c r="L17" s="124">
        <f t="shared" ref="L17:T17" si="20">L18+L28</f>
        <v>0</v>
      </c>
      <c r="M17" s="386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0</v>
      </c>
      <c r="V17" s="122">
        <f>V18+V28</f>
        <v>0</v>
      </c>
      <c r="W17" s="371">
        <f>W18+W28</f>
        <v>0</v>
      </c>
      <c r="X17" s="371">
        <f>X18+X28</f>
        <v>0</v>
      </c>
      <c r="Y17" s="124">
        <f t="shared" ref="Y17:AG17" si="22">Y18+Y28</f>
        <v>0</v>
      </c>
      <c r="Z17" s="386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371">
        <f>AJ18+AJ28</f>
        <v>0</v>
      </c>
      <c r="AK17" s="371">
        <f>AK18+AK28</f>
        <v>0</v>
      </c>
      <c r="AL17" s="124">
        <f t="shared" ref="AL17:AT17" si="24">AL18+AL28</f>
        <v>0</v>
      </c>
      <c r="AM17" s="386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70"/>
      <c r="AV17" s="163"/>
      <c r="AW17" s="324" t="s">
        <v>108</v>
      </c>
      <c r="AX17" s="324" t="s">
        <v>109</v>
      </c>
      <c r="AY17" s="324" t="s">
        <v>141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>
      <c r="A18" s="295">
        <v>3</v>
      </c>
      <c r="B18" s="81"/>
      <c r="C18" s="128"/>
      <c r="D18" s="470" t="s">
        <v>16</v>
      </c>
      <c r="E18" s="470"/>
      <c r="F18" s="470"/>
      <c r="G18" s="471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10">
        <f t="shared" ref="K18" si="27">K19+K23</f>
        <v>0</v>
      </c>
      <c r="L18" s="117">
        <f t="shared" ref="L18:T18" si="28">L19+L23</f>
        <v>0</v>
      </c>
      <c r="M18" s="387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7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7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4296500</v>
      </c>
      <c r="AX18" s="256">
        <f>SUMIFS($U$16:$U$157,$C$16:$C$157,$AV18)</f>
        <v>4316500</v>
      </c>
      <c r="AY18" s="256">
        <f>SUMIFS($AH$16:$AH$157,$C$16:$C$157,$AV18)</f>
        <v>4336500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>
      <c r="A19" s="499">
        <v>31</v>
      </c>
      <c r="B19" s="465"/>
      <c r="C19" s="128"/>
      <c r="D19" s="470" t="s">
        <v>0</v>
      </c>
      <c r="E19" s="470"/>
      <c r="F19" s="470"/>
      <c r="G19" s="471"/>
      <c r="H19" s="113">
        <f t="shared" si="26"/>
        <v>0</v>
      </c>
      <c r="I19" s="134">
        <f>SUM(I20:I22)</f>
        <v>0</v>
      </c>
      <c r="J19" s="69">
        <f>SUM(J20:J22)</f>
        <v>0</v>
      </c>
      <c r="K19" s="410">
        <f t="shared" ref="K19" si="35">SUM(K20:K22)</f>
        <v>0</v>
      </c>
      <c r="L19" s="117">
        <f t="shared" ref="L19:T19" si="36">SUM(L20:L22)</f>
        <v>0</v>
      </c>
      <c r="M19" s="387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7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7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77500</v>
      </c>
      <c r="AX19" s="256">
        <f>SUMIFS($U$16:$U$157,$C$16:$C$157,$AV19)</f>
        <v>77500</v>
      </c>
      <c r="AY19" s="256">
        <f>SUMIFS($AH$16:$AH$157,$C$16:$C$157,$AV19)</f>
        <v>77500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>
      <c r="A20" s="297"/>
      <c r="B20" s="235"/>
      <c r="C20" s="235">
        <v>311</v>
      </c>
      <c r="D20" s="449" t="s">
        <v>1</v>
      </c>
      <c r="E20" s="449"/>
      <c r="F20" s="449"/>
      <c r="G20" s="449"/>
      <c r="H20" s="114">
        <f t="shared" si="26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311"/>
      <c r="X20" s="311"/>
      <c r="Y20" s="307"/>
      <c r="Z20" s="390"/>
      <c r="AA20" s="308"/>
      <c r="AB20" s="309"/>
      <c r="AC20" s="309"/>
      <c r="AD20" s="309"/>
      <c r="AE20" s="309"/>
      <c r="AF20" s="309"/>
      <c r="AG20" s="307"/>
      <c r="AH20" s="345">
        <f t="shared" si="32"/>
        <v>0</v>
      </c>
      <c r="AI20" s="306"/>
      <c r="AJ20" s="311"/>
      <c r="AK20" s="311"/>
      <c r="AL20" s="307"/>
      <c r="AM20" s="390"/>
      <c r="AN20" s="308"/>
      <c r="AO20" s="309"/>
      <c r="AP20" s="309"/>
      <c r="AQ20" s="309"/>
      <c r="AR20" s="309"/>
      <c r="AS20" s="309"/>
      <c r="AT20" s="307"/>
      <c r="AU20" s="270"/>
      <c r="AV20" s="142">
        <v>313</v>
      </c>
      <c r="AW20" s="256">
        <f>SUMIFS($H$16:$H$157,$C$16:$C$157,$AV20)</f>
        <v>739000</v>
      </c>
      <c r="AX20" s="256">
        <f>SUMIFS($U$16:$U$157,$C$16:$C$157,$AV20)</f>
        <v>742000</v>
      </c>
      <c r="AY20" s="256">
        <f>SUMIFS($AH$16:$AH$157,$C$16:$C$157,$AV20)</f>
        <v>746000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>
      <c r="A21" s="297"/>
      <c r="B21" s="235"/>
      <c r="C21" s="235">
        <v>312</v>
      </c>
      <c r="D21" s="449" t="s">
        <v>2</v>
      </c>
      <c r="E21" s="449"/>
      <c r="F21" s="449"/>
      <c r="G21" s="450"/>
      <c r="H21" s="114">
        <f t="shared" si="26"/>
        <v>0</v>
      </c>
      <c r="I21" s="118"/>
      <c r="J21" s="132"/>
      <c r="K21" s="52"/>
      <c r="L21" s="120"/>
      <c r="M21" s="388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311"/>
      <c r="X21" s="311"/>
      <c r="Y21" s="307"/>
      <c r="Z21" s="390"/>
      <c r="AA21" s="308"/>
      <c r="AB21" s="309"/>
      <c r="AC21" s="309"/>
      <c r="AD21" s="309"/>
      <c r="AE21" s="309"/>
      <c r="AF21" s="309"/>
      <c r="AG21" s="307"/>
      <c r="AH21" s="345">
        <f t="shared" si="32"/>
        <v>0</v>
      </c>
      <c r="AI21" s="306"/>
      <c r="AJ21" s="311"/>
      <c r="AK21" s="311"/>
      <c r="AL21" s="307"/>
      <c r="AM21" s="390"/>
      <c r="AN21" s="308"/>
      <c r="AO21" s="309"/>
      <c r="AP21" s="309"/>
      <c r="AQ21" s="309"/>
      <c r="AR21" s="309"/>
      <c r="AS21" s="309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>
      <c r="A22" s="297"/>
      <c r="B22" s="235"/>
      <c r="C22" s="235">
        <v>313</v>
      </c>
      <c r="D22" s="449" t="s">
        <v>3</v>
      </c>
      <c r="E22" s="449"/>
      <c r="F22" s="449"/>
      <c r="G22" s="449"/>
      <c r="H22" s="114">
        <f t="shared" si="26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311"/>
      <c r="X22" s="311"/>
      <c r="Y22" s="307"/>
      <c r="Z22" s="390"/>
      <c r="AA22" s="308"/>
      <c r="AB22" s="309"/>
      <c r="AC22" s="309"/>
      <c r="AD22" s="309"/>
      <c r="AE22" s="309"/>
      <c r="AF22" s="309"/>
      <c r="AG22" s="307"/>
      <c r="AH22" s="345">
        <f t="shared" si="32"/>
        <v>0</v>
      </c>
      <c r="AI22" s="306"/>
      <c r="AJ22" s="311"/>
      <c r="AK22" s="311"/>
      <c r="AL22" s="307"/>
      <c r="AM22" s="390"/>
      <c r="AN22" s="308"/>
      <c r="AO22" s="309"/>
      <c r="AP22" s="309"/>
      <c r="AQ22" s="309"/>
      <c r="AR22" s="309"/>
      <c r="AS22" s="309"/>
      <c r="AT22" s="307"/>
      <c r="AU22" s="270"/>
      <c r="AV22" s="142">
        <v>321</v>
      </c>
      <c r="AW22" s="256">
        <f>SUMIFS($H$16:$H$157,$C$16:$C$157,$AV22)</f>
        <v>275000</v>
      </c>
      <c r="AX22" s="256">
        <f>SUMIFS($U$16:$U$157,$C$16:$C$157,$AV22)</f>
        <v>275000</v>
      </c>
      <c r="AY22" s="256">
        <f>SUMIFS($AH$16:$AH$157,$C$16:$C$157,$AV22)</f>
        <v>275000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>
      <c r="A23" s="499">
        <v>32</v>
      </c>
      <c r="B23" s="465"/>
      <c r="C23" s="128"/>
      <c r="D23" s="470" t="s">
        <v>4</v>
      </c>
      <c r="E23" s="470"/>
      <c r="F23" s="470"/>
      <c r="G23" s="471"/>
      <c r="H23" s="113">
        <f t="shared" si="26"/>
        <v>0</v>
      </c>
      <c r="I23" s="115">
        <f>SUM(I24:I27)</f>
        <v>0</v>
      </c>
      <c r="J23" s="69">
        <f>SUM(J24:J27)</f>
        <v>0</v>
      </c>
      <c r="K23" s="410">
        <f t="shared" ref="K23" si="42">SUM(K24:K27)</f>
        <v>0</v>
      </c>
      <c r="L23" s="117">
        <f t="shared" ref="L23:T23" si="43">SUM(L24:L27)</f>
        <v>0</v>
      </c>
      <c r="M23" s="387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7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7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774740</v>
      </c>
      <c r="AX23" s="256">
        <f>SUMIFS($U$16:$U$157,$C$16:$C$157,$AV23)</f>
        <v>774740</v>
      </c>
      <c r="AY23" s="256">
        <f>SUMIFS($AH$16:$AH$157,$C$16:$C$157,$AV23)</f>
        <v>774740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>
      <c r="A24" s="297"/>
      <c r="B24" s="235"/>
      <c r="C24" s="235">
        <v>321</v>
      </c>
      <c r="D24" s="449" t="s">
        <v>5</v>
      </c>
      <c r="E24" s="449"/>
      <c r="F24" s="449"/>
      <c r="G24" s="449"/>
      <c r="H24" s="114">
        <f t="shared" si="26"/>
        <v>0</v>
      </c>
      <c r="I24" s="118"/>
      <c r="J24" s="132"/>
      <c r="K24" s="52"/>
      <c r="L24" s="120"/>
      <c r="M24" s="388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311"/>
      <c r="X24" s="311"/>
      <c r="Y24" s="307"/>
      <c r="Z24" s="390"/>
      <c r="AA24" s="308"/>
      <c r="AB24" s="309"/>
      <c r="AC24" s="309"/>
      <c r="AD24" s="309"/>
      <c r="AE24" s="309"/>
      <c r="AF24" s="309"/>
      <c r="AG24" s="307"/>
      <c r="AH24" s="345">
        <f t="shared" si="32"/>
        <v>0</v>
      </c>
      <c r="AI24" s="306"/>
      <c r="AJ24" s="311"/>
      <c r="AK24" s="311"/>
      <c r="AL24" s="307"/>
      <c r="AM24" s="390"/>
      <c r="AN24" s="308"/>
      <c r="AO24" s="309"/>
      <c r="AP24" s="309"/>
      <c r="AQ24" s="309"/>
      <c r="AR24" s="309"/>
      <c r="AS24" s="309"/>
      <c r="AT24" s="307"/>
      <c r="AU24" s="270"/>
      <c r="AV24" s="142">
        <v>323</v>
      </c>
      <c r="AW24" s="256">
        <f>SUMIFS($H$16:$H$157,$C$16:$C$157,$AV24)</f>
        <v>120400</v>
      </c>
      <c r="AX24" s="256">
        <f>SUMIFS($U$16:$U$157,$C$16:$C$157,$AV24)</f>
        <v>120400</v>
      </c>
      <c r="AY24" s="256">
        <f>SUMIFS($AH$16:$AH$157,$C$16:$C$157,$AV24)</f>
        <v>120400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>
      <c r="A25" s="297"/>
      <c r="B25" s="235"/>
      <c r="C25" s="235">
        <v>322</v>
      </c>
      <c r="D25" s="449" t="s">
        <v>6</v>
      </c>
      <c r="E25" s="449"/>
      <c r="F25" s="449"/>
      <c r="G25" s="449"/>
      <c r="H25" s="114">
        <f>SUM(I25:T25)</f>
        <v>0</v>
      </c>
      <c r="I25" s="118"/>
      <c r="J25" s="132"/>
      <c r="K25" s="52"/>
      <c r="L25" s="120" t="s">
        <v>191</v>
      </c>
      <c r="M25" s="388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311"/>
      <c r="X25" s="311"/>
      <c r="Y25" s="307"/>
      <c r="Z25" s="390"/>
      <c r="AA25" s="308"/>
      <c r="AB25" s="309"/>
      <c r="AC25" s="309"/>
      <c r="AD25" s="309"/>
      <c r="AE25" s="309"/>
      <c r="AF25" s="309"/>
      <c r="AG25" s="307"/>
      <c r="AH25" s="345">
        <f t="shared" si="32"/>
        <v>0</v>
      </c>
      <c r="AI25" s="306"/>
      <c r="AJ25" s="311"/>
      <c r="AK25" s="311"/>
      <c r="AL25" s="307"/>
      <c r="AM25" s="390"/>
      <c r="AN25" s="308"/>
      <c r="AO25" s="309"/>
      <c r="AP25" s="309"/>
      <c r="AQ25" s="309"/>
      <c r="AR25" s="309"/>
      <c r="AS25" s="309"/>
      <c r="AT25" s="307"/>
      <c r="AU25" s="270"/>
      <c r="AV25" s="142">
        <v>324</v>
      </c>
      <c r="AW25" s="256">
        <f>SUMIFS($H$16:$H$157,$C$16:$C$157,$AV25)</f>
        <v>8000</v>
      </c>
      <c r="AX25" s="256">
        <f>SUMIFS($U$16:$U$157,$C$16:$C$157,$AV25)</f>
        <v>8000</v>
      </c>
      <c r="AY25" s="256">
        <f>SUMIFS($AH$16:$AH$157,$C$16:$C$157,$AV25)</f>
        <v>8000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>
      <c r="A26" s="297"/>
      <c r="B26" s="235"/>
      <c r="C26" s="235">
        <v>323</v>
      </c>
      <c r="D26" s="449" t="s">
        <v>7</v>
      </c>
      <c r="E26" s="449"/>
      <c r="F26" s="449"/>
      <c r="G26" s="449"/>
      <c r="H26" s="114">
        <f>SUM(I26:T26)</f>
        <v>0</v>
      </c>
      <c r="I26" s="118"/>
      <c r="J26" s="132"/>
      <c r="K26" s="52"/>
      <c r="L26" s="120"/>
      <c r="M26" s="388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311"/>
      <c r="X26" s="311"/>
      <c r="Y26" s="307"/>
      <c r="Z26" s="390"/>
      <c r="AA26" s="308"/>
      <c r="AB26" s="309"/>
      <c r="AC26" s="309"/>
      <c r="AD26" s="309"/>
      <c r="AE26" s="309"/>
      <c r="AF26" s="309"/>
      <c r="AG26" s="307"/>
      <c r="AH26" s="345">
        <f>SUM(AI26:AT26)</f>
        <v>0</v>
      </c>
      <c r="AI26" s="306"/>
      <c r="AJ26" s="311"/>
      <c r="AK26" s="311"/>
      <c r="AL26" s="307"/>
      <c r="AM26" s="390"/>
      <c r="AN26" s="308"/>
      <c r="AO26" s="309"/>
      <c r="AP26" s="309"/>
      <c r="AQ26" s="309"/>
      <c r="AR26" s="309"/>
      <c r="AS26" s="309"/>
      <c r="AT26" s="307"/>
      <c r="AU26" s="270"/>
      <c r="AV26" s="142">
        <v>329</v>
      </c>
      <c r="AW26" s="256">
        <f>SUMIFS($H$16:$H$157,$C$16:$C$157,$AV26)</f>
        <v>32000</v>
      </c>
      <c r="AX26" s="256">
        <f>SUMIFS($U$16:$U$157,$C$16:$C$157,$AV26)</f>
        <v>32000</v>
      </c>
      <c r="AY26" s="256">
        <f>SUMIFS($AH$16:$AH$157,$C$16:$C$157,$AV26)</f>
        <v>32000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>
      <c r="A27" s="297"/>
      <c r="B27" s="235"/>
      <c r="C27" s="235">
        <v>329</v>
      </c>
      <c r="D27" s="449" t="s">
        <v>8</v>
      </c>
      <c r="E27" s="449"/>
      <c r="F27" s="449"/>
      <c r="G27" s="450"/>
      <c r="H27" s="114">
        <f t="shared" si="26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1">
        <f t="shared" si="12"/>
        <v>0</v>
      </c>
      <c r="V27" s="306"/>
      <c r="W27" s="311"/>
      <c r="X27" s="311"/>
      <c r="Y27" s="307"/>
      <c r="Z27" s="390"/>
      <c r="AA27" s="308"/>
      <c r="AB27" s="309"/>
      <c r="AC27" s="309"/>
      <c r="AD27" s="309"/>
      <c r="AE27" s="309"/>
      <c r="AF27" s="309"/>
      <c r="AG27" s="307"/>
      <c r="AH27" s="345">
        <f t="shared" si="32"/>
        <v>0</v>
      </c>
      <c r="AI27" s="306"/>
      <c r="AJ27" s="311"/>
      <c r="AK27" s="311"/>
      <c r="AL27" s="307"/>
      <c r="AM27" s="390"/>
      <c r="AN27" s="308"/>
      <c r="AO27" s="309"/>
      <c r="AP27" s="309"/>
      <c r="AQ27" s="309"/>
      <c r="AR27" s="309"/>
      <c r="AS27" s="309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>
      <c r="A28" s="295">
        <v>4</v>
      </c>
      <c r="B28" s="78"/>
      <c r="C28" s="78"/>
      <c r="D28" s="539" t="s">
        <v>17</v>
      </c>
      <c r="E28" s="539"/>
      <c r="F28" s="539"/>
      <c r="G28" s="540"/>
      <c r="H28" s="113">
        <f t="shared" si="26"/>
        <v>0</v>
      </c>
      <c r="I28" s="115">
        <f>I29+I35</f>
        <v>0</v>
      </c>
      <c r="J28" s="69">
        <f>J29+J35</f>
        <v>0</v>
      </c>
      <c r="K28" s="410">
        <f t="shared" ref="K28" si="51">K29+K35</f>
        <v>0</v>
      </c>
      <c r="L28" s="117">
        <f t="shared" ref="L28:T28" si="52">L29+L35</f>
        <v>0</v>
      </c>
      <c r="M28" s="387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7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7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>
      <c r="A29" s="499">
        <v>42</v>
      </c>
      <c r="B29" s="465"/>
      <c r="C29" s="275"/>
      <c r="D29" s="470" t="s">
        <v>47</v>
      </c>
      <c r="E29" s="470"/>
      <c r="F29" s="470"/>
      <c r="G29" s="471"/>
      <c r="H29" s="113">
        <f>SUM(I29:T29)</f>
        <v>0</v>
      </c>
      <c r="I29" s="115">
        <f>SUM(I30:I34)</f>
        <v>0</v>
      </c>
      <c r="J29" s="69">
        <f>SUM(J30:J34)</f>
        <v>0</v>
      </c>
      <c r="K29" s="410">
        <f t="shared" ref="K29" si="58">SUM(K30:K34)</f>
        <v>0</v>
      </c>
      <c r="L29" s="117">
        <f t="shared" ref="L29:T29" si="59">SUM(L30:L34)</f>
        <v>0</v>
      </c>
      <c r="M29" s="387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7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7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4000</v>
      </c>
      <c r="AX29" s="256">
        <f>SUMIFS($U$16:$U$157,$C$16:$C$157,$AV29)</f>
        <v>4000</v>
      </c>
      <c r="AY29" s="256">
        <f>SUMIFS($AH$16:$AH$157,$C$16:$C$157,$AV29)</f>
        <v>4000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>
      <c r="A30" s="297"/>
      <c r="B30" s="235"/>
      <c r="C30" s="235">
        <v>421</v>
      </c>
      <c r="D30" s="449" t="s">
        <v>76</v>
      </c>
      <c r="E30" s="449"/>
      <c r="F30" s="449"/>
      <c r="G30" s="449"/>
      <c r="H30" s="114">
        <f>SUM(I30:T30)</f>
        <v>0</v>
      </c>
      <c r="I30" s="118"/>
      <c r="J30" s="132"/>
      <c r="K30" s="52"/>
      <c r="L30" s="120"/>
      <c r="M30" s="388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311"/>
      <c r="X30" s="311"/>
      <c r="Y30" s="307"/>
      <c r="Z30" s="390"/>
      <c r="AA30" s="308"/>
      <c r="AB30" s="309"/>
      <c r="AC30" s="309"/>
      <c r="AD30" s="309"/>
      <c r="AE30" s="309"/>
      <c r="AF30" s="309"/>
      <c r="AG30" s="307"/>
      <c r="AH30" s="345">
        <f>SUM(AI30:AT30)</f>
        <v>0</v>
      </c>
      <c r="AI30" s="306"/>
      <c r="AJ30" s="311"/>
      <c r="AK30" s="311"/>
      <c r="AL30" s="307"/>
      <c r="AM30" s="390"/>
      <c r="AN30" s="308"/>
      <c r="AO30" s="309"/>
      <c r="AP30" s="309"/>
      <c r="AQ30" s="309"/>
      <c r="AR30" s="309"/>
      <c r="AS30" s="309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>
      <c r="A31" s="297"/>
      <c r="B31" s="235"/>
      <c r="C31" s="235">
        <v>422</v>
      </c>
      <c r="D31" s="449" t="s">
        <v>11</v>
      </c>
      <c r="E31" s="449"/>
      <c r="F31" s="449"/>
      <c r="G31" s="450"/>
      <c r="H31" s="114">
        <f>SUM(I31:T31)</f>
        <v>0</v>
      </c>
      <c r="I31" s="118"/>
      <c r="J31" s="132"/>
      <c r="K31" s="52"/>
      <c r="L31" s="120"/>
      <c r="M31" s="388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311"/>
      <c r="X31" s="311"/>
      <c r="Y31" s="307"/>
      <c r="Z31" s="390"/>
      <c r="AA31" s="308"/>
      <c r="AB31" s="309"/>
      <c r="AC31" s="309"/>
      <c r="AD31" s="309"/>
      <c r="AE31" s="309"/>
      <c r="AF31" s="309"/>
      <c r="AG31" s="307"/>
      <c r="AH31" s="345">
        <f>SUM(AI31:AT31)</f>
        <v>0</v>
      </c>
      <c r="AI31" s="306"/>
      <c r="AJ31" s="311"/>
      <c r="AK31" s="311"/>
      <c r="AL31" s="307"/>
      <c r="AM31" s="390"/>
      <c r="AN31" s="308"/>
      <c r="AO31" s="309"/>
      <c r="AP31" s="309"/>
      <c r="AQ31" s="309"/>
      <c r="AR31" s="309"/>
      <c r="AS31" s="309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>
      <c r="A32" s="297"/>
      <c r="B32" s="235"/>
      <c r="C32" s="235">
        <v>423</v>
      </c>
      <c r="D32" s="449" t="s">
        <v>100</v>
      </c>
      <c r="E32" s="449"/>
      <c r="F32" s="449"/>
      <c r="G32" s="450"/>
      <c r="H32" s="114">
        <f t="shared" si="26"/>
        <v>0</v>
      </c>
      <c r="I32" s="118"/>
      <c r="J32" s="132"/>
      <c r="K32" s="52"/>
      <c r="L32" s="120"/>
      <c r="M32" s="388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311"/>
      <c r="X32" s="311"/>
      <c r="Y32" s="307"/>
      <c r="Z32" s="390"/>
      <c r="AA32" s="308"/>
      <c r="AB32" s="309"/>
      <c r="AC32" s="309"/>
      <c r="AD32" s="309"/>
      <c r="AE32" s="309"/>
      <c r="AF32" s="309"/>
      <c r="AG32" s="307"/>
      <c r="AH32" s="345">
        <f t="shared" si="32"/>
        <v>0</v>
      </c>
      <c r="AI32" s="306"/>
      <c r="AJ32" s="311"/>
      <c r="AK32" s="311"/>
      <c r="AL32" s="307"/>
      <c r="AM32" s="390"/>
      <c r="AN32" s="308"/>
      <c r="AO32" s="309"/>
      <c r="AP32" s="309"/>
      <c r="AQ32" s="309"/>
      <c r="AR32" s="309"/>
      <c r="AS32" s="309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>
      <c r="A33" s="292"/>
      <c r="B33" s="276"/>
      <c r="C33" s="276">
        <v>424</v>
      </c>
      <c r="D33" s="449" t="s">
        <v>48</v>
      </c>
      <c r="E33" s="449"/>
      <c r="F33" s="449"/>
      <c r="G33" s="450"/>
      <c r="H33" s="114">
        <f t="shared" si="26"/>
        <v>0</v>
      </c>
      <c r="I33" s="118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311"/>
      <c r="X33" s="311"/>
      <c r="Y33" s="307"/>
      <c r="Z33" s="390"/>
      <c r="AA33" s="308"/>
      <c r="AB33" s="309"/>
      <c r="AC33" s="309"/>
      <c r="AD33" s="309"/>
      <c r="AE33" s="309"/>
      <c r="AF33" s="309"/>
      <c r="AG33" s="307"/>
      <c r="AH33" s="345">
        <f t="shared" si="32"/>
        <v>0</v>
      </c>
      <c r="AI33" s="306"/>
      <c r="AJ33" s="311"/>
      <c r="AK33" s="311"/>
      <c r="AL33" s="307"/>
      <c r="AM33" s="390"/>
      <c r="AN33" s="308"/>
      <c r="AO33" s="309"/>
      <c r="AP33" s="309"/>
      <c r="AQ33" s="309"/>
      <c r="AR33" s="309"/>
      <c r="AS33" s="309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>
      <c r="A34" s="297"/>
      <c r="B34" s="235"/>
      <c r="C34" s="235">
        <v>426</v>
      </c>
      <c r="D34" s="449" t="s">
        <v>96</v>
      </c>
      <c r="E34" s="449"/>
      <c r="F34" s="449"/>
      <c r="G34" s="450"/>
      <c r="H34" s="114">
        <f t="shared" si="26"/>
        <v>0</v>
      </c>
      <c r="I34" s="118"/>
      <c r="J34" s="132"/>
      <c r="K34" s="52"/>
      <c r="L34" s="120"/>
      <c r="M34" s="388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311"/>
      <c r="X34" s="311"/>
      <c r="Y34" s="307"/>
      <c r="Z34" s="390"/>
      <c r="AA34" s="308"/>
      <c r="AB34" s="309"/>
      <c r="AC34" s="309"/>
      <c r="AD34" s="309"/>
      <c r="AE34" s="309"/>
      <c r="AF34" s="309"/>
      <c r="AG34" s="307"/>
      <c r="AH34" s="345">
        <f t="shared" si="32"/>
        <v>0</v>
      </c>
      <c r="AI34" s="306"/>
      <c r="AJ34" s="311"/>
      <c r="AK34" s="311"/>
      <c r="AL34" s="307"/>
      <c r="AM34" s="390"/>
      <c r="AN34" s="308"/>
      <c r="AO34" s="309"/>
      <c r="AP34" s="309"/>
      <c r="AQ34" s="309"/>
      <c r="AR34" s="309"/>
      <c r="AS34" s="309"/>
      <c r="AT34" s="307"/>
      <c r="AU34" s="270"/>
      <c r="AV34" s="141">
        <v>422</v>
      </c>
      <c r="AW34" s="256">
        <f>SUMIFS($H$16:$H$157,$C$16:$C$157,$AV34)</f>
        <v>10000</v>
      </c>
      <c r="AX34" s="256">
        <f>SUMIFS($U$16:$U$157,$C$16:$C$157,$AV34)</f>
        <v>10000</v>
      </c>
      <c r="AY34" s="256">
        <f>SUMIFS($AH$16:$AH$157,$C$16:$C$157,$AV34)</f>
        <v>10000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>
      <c r="A35" s="543">
        <v>45</v>
      </c>
      <c r="B35" s="490"/>
      <c r="C35" s="125"/>
      <c r="D35" s="544" t="s">
        <v>97</v>
      </c>
      <c r="E35" s="544"/>
      <c r="F35" s="544"/>
      <c r="G35" s="544"/>
      <c r="H35" s="313">
        <f t="shared" si="26"/>
        <v>0</v>
      </c>
      <c r="I35" s="347">
        <f>I36+I37</f>
        <v>0</v>
      </c>
      <c r="J35" s="347">
        <f>J36+J37</f>
        <v>0</v>
      </c>
      <c r="K35" s="411">
        <f t="shared" ref="K35" si="65">K36+K37</f>
        <v>0</v>
      </c>
      <c r="L35" s="315">
        <f t="shared" ref="L35:T35" si="66">L36+L37</f>
        <v>0</v>
      </c>
      <c r="M35" s="389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347">
        <f>W36+W37</f>
        <v>0</v>
      </c>
      <c r="X35" s="347">
        <f>X36+X37</f>
        <v>0</v>
      </c>
      <c r="Y35" s="315">
        <f t="shared" ref="Y35:AG35" si="68">Y36+Y37</f>
        <v>0</v>
      </c>
      <c r="Z35" s="389">
        <f t="shared" si="68"/>
        <v>0</v>
      </c>
      <c r="AA35" s="316">
        <f t="shared" si="68"/>
        <v>0</v>
      </c>
      <c r="AB35" s="317">
        <f t="shared" si="68"/>
        <v>0</v>
      </c>
      <c r="AC35" s="317">
        <f t="shared" ref="AC35" si="69">AC36+AC37</f>
        <v>0</v>
      </c>
      <c r="AD35" s="317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347">
        <f>AJ36+AJ37</f>
        <v>0</v>
      </c>
      <c r="AK35" s="347">
        <f>AK36+AK37</f>
        <v>0</v>
      </c>
      <c r="AL35" s="315">
        <f t="shared" ref="AL35:AT35" si="70">AL36+AL37</f>
        <v>0</v>
      </c>
      <c r="AM35" s="389">
        <f t="shared" si="70"/>
        <v>0</v>
      </c>
      <c r="AN35" s="316">
        <f t="shared" si="70"/>
        <v>0</v>
      </c>
      <c r="AO35" s="317">
        <f t="shared" si="70"/>
        <v>0</v>
      </c>
      <c r="AP35" s="317">
        <f t="shared" ref="AP35" si="71">AP36+AP37</f>
        <v>0</v>
      </c>
      <c r="AQ35" s="317">
        <f t="shared" si="70"/>
        <v>0</v>
      </c>
      <c r="AR35" s="317">
        <f t="shared" si="70"/>
        <v>0</v>
      </c>
      <c r="AS35" s="317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>
      <c r="A36" s="297"/>
      <c r="B36" s="235"/>
      <c r="C36" s="235">
        <v>451</v>
      </c>
      <c r="D36" s="449" t="s">
        <v>98</v>
      </c>
      <c r="E36" s="449"/>
      <c r="F36" s="449"/>
      <c r="G36" s="449"/>
      <c r="H36" s="114">
        <f t="shared" si="26"/>
        <v>0</v>
      </c>
      <c r="I36" s="132"/>
      <c r="J36" s="132"/>
      <c r="K36" s="52"/>
      <c r="L36" s="120"/>
      <c r="M36" s="388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311"/>
      <c r="X36" s="311"/>
      <c r="Y36" s="307"/>
      <c r="Z36" s="390"/>
      <c r="AA36" s="308"/>
      <c r="AB36" s="309"/>
      <c r="AC36" s="309"/>
      <c r="AD36" s="309"/>
      <c r="AE36" s="309"/>
      <c r="AF36" s="309"/>
      <c r="AG36" s="312"/>
      <c r="AH36" s="345">
        <f t="shared" si="32"/>
        <v>0</v>
      </c>
      <c r="AI36" s="310"/>
      <c r="AJ36" s="311"/>
      <c r="AK36" s="311"/>
      <c r="AL36" s="307"/>
      <c r="AM36" s="390"/>
      <c r="AN36" s="308"/>
      <c r="AO36" s="309"/>
      <c r="AP36" s="309"/>
      <c r="AQ36" s="309"/>
      <c r="AR36" s="309"/>
      <c r="AS36" s="309"/>
      <c r="AT36" s="312"/>
      <c r="AU36" s="270"/>
      <c r="AV36" s="142">
        <v>424</v>
      </c>
      <c r="AW36" s="256">
        <f>SUMIFS($H$16:$H$157,$C$16:$C$157,$AV36)</f>
        <v>75000</v>
      </c>
      <c r="AX36" s="256">
        <f>SUMIFS($U$16:$U$157,$C$16:$C$157,$AV36)</f>
        <v>75000</v>
      </c>
      <c r="AY36" s="256">
        <f>SUMIFS($AH$16:$AH$157,$C$16:$C$157,$AV36)</f>
        <v>75000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>
      <c r="A37" s="297"/>
      <c r="B37" s="235"/>
      <c r="C37" s="235">
        <v>452</v>
      </c>
      <c r="D37" s="449" t="s">
        <v>102</v>
      </c>
      <c r="E37" s="449"/>
      <c r="F37" s="449"/>
      <c r="G37" s="449"/>
      <c r="H37" s="114">
        <f t="shared" si="26"/>
        <v>0</v>
      </c>
      <c r="I37" s="132"/>
      <c r="J37" s="132"/>
      <c r="K37" s="52"/>
      <c r="L37" s="120"/>
      <c r="M37" s="388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311"/>
      <c r="X37" s="311"/>
      <c r="Y37" s="307"/>
      <c r="Z37" s="390"/>
      <c r="AA37" s="308"/>
      <c r="AB37" s="309"/>
      <c r="AC37" s="309"/>
      <c r="AD37" s="309"/>
      <c r="AE37" s="309"/>
      <c r="AF37" s="309"/>
      <c r="AG37" s="312"/>
      <c r="AH37" s="345">
        <f t="shared" si="32"/>
        <v>0</v>
      </c>
      <c r="AI37" s="310"/>
      <c r="AJ37" s="311"/>
      <c r="AK37" s="311"/>
      <c r="AL37" s="307"/>
      <c r="AM37" s="390"/>
      <c r="AN37" s="308"/>
      <c r="AO37" s="309"/>
      <c r="AP37" s="309"/>
      <c r="AQ37" s="309"/>
      <c r="AR37" s="309"/>
      <c r="AS37" s="309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>
      <c r="A38" s="361"/>
      <c r="B38" s="361"/>
      <c r="D38" s="352"/>
      <c r="E38" s="352"/>
      <c r="F38" s="352"/>
      <c r="G38" s="352"/>
      <c r="I38" s="511" t="s">
        <v>182</v>
      </c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V38" s="511" t="s">
        <v>182</v>
      </c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I38" s="511" t="s">
        <v>182</v>
      </c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>
      <c r="A40" s="506" t="s">
        <v>187</v>
      </c>
      <c r="B40" s="507"/>
      <c r="C40" s="507"/>
      <c r="D40" s="500" t="s">
        <v>186</v>
      </c>
      <c r="E40" s="500"/>
      <c r="F40" s="500"/>
      <c r="G40" s="501"/>
      <c r="H40" s="121">
        <f>SUM(I40:T40)</f>
        <v>0</v>
      </c>
      <c r="I40" s="122">
        <f>I41</f>
        <v>0</v>
      </c>
      <c r="J40" s="371">
        <f t="shared" ref="J40:T40" si="72">J41</f>
        <v>0</v>
      </c>
      <c r="K40" s="416">
        <f t="shared" si="72"/>
        <v>0</v>
      </c>
      <c r="L40" s="124">
        <f t="shared" si="72"/>
        <v>0</v>
      </c>
      <c r="M40" s="386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0</v>
      </c>
      <c r="V40" s="122">
        <f t="shared" ref="V40:AG40" si="74">V41</f>
        <v>0</v>
      </c>
      <c r="W40" s="371">
        <f t="shared" si="74"/>
        <v>0</v>
      </c>
      <c r="X40" s="371">
        <f t="shared" si="74"/>
        <v>0</v>
      </c>
      <c r="Y40" s="124">
        <f t="shared" si="74"/>
        <v>0</v>
      </c>
      <c r="Z40" s="386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0</v>
      </c>
      <c r="AI40" s="122">
        <f t="shared" ref="AI40:AT40" si="75">AI41</f>
        <v>0</v>
      </c>
      <c r="AJ40" s="371">
        <f t="shared" si="75"/>
        <v>0</v>
      </c>
      <c r="AK40" s="371">
        <f t="shared" si="75"/>
        <v>0</v>
      </c>
      <c r="AL40" s="124">
        <f t="shared" si="75"/>
        <v>0</v>
      </c>
      <c r="AM40" s="386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>
      <c r="A41" s="366">
        <v>3</v>
      </c>
      <c r="B41" s="81"/>
      <c r="C41" s="128"/>
      <c r="D41" s="470" t="s">
        <v>16</v>
      </c>
      <c r="E41" s="470"/>
      <c r="F41" s="470"/>
      <c r="G41" s="471"/>
      <c r="H41" s="113">
        <f t="shared" ref="H41:H48" si="76">SUM(I41:T41)</f>
        <v>0</v>
      </c>
      <c r="I41" s="115">
        <f>I42+I46</f>
        <v>0</v>
      </c>
      <c r="J41" s="69">
        <f t="shared" ref="J41:T41" si="77">J42+J46</f>
        <v>0</v>
      </c>
      <c r="K41" s="410">
        <f t="shared" ref="K41" si="78">K42+K46</f>
        <v>0</v>
      </c>
      <c r="L41" s="117">
        <f t="shared" si="77"/>
        <v>0</v>
      </c>
      <c r="M41" s="387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0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0</v>
      </c>
      <c r="Y41" s="117">
        <f t="shared" si="80"/>
        <v>0</v>
      </c>
      <c r="Z41" s="387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0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0</v>
      </c>
      <c r="AL41" s="117">
        <f t="shared" si="84"/>
        <v>0</v>
      </c>
      <c r="AM41" s="387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>
      <c r="A42" s="499">
        <v>31</v>
      </c>
      <c r="B42" s="465"/>
      <c r="C42" s="128"/>
      <c r="D42" s="470" t="s">
        <v>0</v>
      </c>
      <c r="E42" s="470"/>
      <c r="F42" s="470"/>
      <c r="G42" s="471"/>
      <c r="H42" s="113">
        <f t="shared" si="76"/>
        <v>0</v>
      </c>
      <c r="I42" s="115">
        <f>SUM(I43:I45)</f>
        <v>0</v>
      </c>
      <c r="J42" s="69">
        <f t="shared" ref="J42:T42" si="87">SUM(J43:J45)</f>
        <v>0</v>
      </c>
      <c r="K42" s="410">
        <f t="shared" ref="K42" si="88">SUM(K43:K45)</f>
        <v>0</v>
      </c>
      <c r="L42" s="117">
        <f t="shared" si="87"/>
        <v>0</v>
      </c>
      <c r="M42" s="387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0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0</v>
      </c>
      <c r="Y42" s="117">
        <f t="shared" si="90"/>
        <v>0</v>
      </c>
      <c r="Z42" s="387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0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0</v>
      </c>
      <c r="AL42" s="117">
        <f t="shared" si="93"/>
        <v>0</v>
      </c>
      <c r="AM42" s="387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>
      <c r="A43" s="297"/>
      <c r="B43" s="235"/>
      <c r="C43" s="235">
        <v>311</v>
      </c>
      <c r="D43" s="449" t="s">
        <v>1</v>
      </c>
      <c r="E43" s="449"/>
      <c r="F43" s="449"/>
      <c r="G43" s="449"/>
      <c r="H43" s="114">
        <f t="shared" si="76"/>
        <v>0</v>
      </c>
      <c r="I43" s="118"/>
      <c r="J43" s="132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 t="shared" si="73"/>
        <v>0</v>
      </c>
      <c r="V43" s="306"/>
      <c r="W43" s="311"/>
      <c r="X43" s="311"/>
      <c r="Y43" s="307"/>
      <c r="Z43" s="390"/>
      <c r="AA43" s="308"/>
      <c r="AB43" s="309"/>
      <c r="AC43" s="309"/>
      <c r="AD43" s="309"/>
      <c r="AE43" s="309"/>
      <c r="AF43" s="309"/>
      <c r="AG43" s="307"/>
      <c r="AH43" s="345">
        <f t="shared" si="83"/>
        <v>0</v>
      </c>
      <c r="AI43" s="306"/>
      <c r="AJ43" s="311"/>
      <c r="AK43" s="311"/>
      <c r="AL43" s="307"/>
      <c r="AM43" s="390"/>
      <c r="AN43" s="308"/>
      <c r="AO43" s="309"/>
      <c r="AP43" s="309"/>
      <c r="AQ43" s="309"/>
      <c r="AR43" s="309"/>
      <c r="AS43" s="309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>
      <c r="A44" s="297"/>
      <c r="B44" s="235"/>
      <c r="C44" s="235">
        <v>312</v>
      </c>
      <c r="D44" s="449" t="s">
        <v>2</v>
      </c>
      <c r="E44" s="449"/>
      <c r="F44" s="449"/>
      <c r="G44" s="450"/>
      <c r="H44" s="114">
        <f t="shared" si="76"/>
        <v>0</v>
      </c>
      <c r="I44" s="118"/>
      <c r="J44" s="132"/>
      <c r="K44" s="52"/>
      <c r="L44" s="120"/>
      <c r="M44" s="388"/>
      <c r="N44" s="156"/>
      <c r="O44" s="119"/>
      <c r="P44" s="119"/>
      <c r="Q44" s="119"/>
      <c r="R44" s="119"/>
      <c r="S44" s="119"/>
      <c r="T44" s="120"/>
      <c r="U44" s="321">
        <f t="shared" si="73"/>
        <v>0</v>
      </c>
      <c r="V44" s="306"/>
      <c r="W44" s="311"/>
      <c r="X44" s="311"/>
      <c r="Y44" s="307"/>
      <c r="Z44" s="390"/>
      <c r="AA44" s="308"/>
      <c r="AB44" s="309"/>
      <c r="AC44" s="309"/>
      <c r="AD44" s="309"/>
      <c r="AE44" s="309"/>
      <c r="AF44" s="309"/>
      <c r="AG44" s="307"/>
      <c r="AH44" s="345">
        <f t="shared" si="83"/>
        <v>0</v>
      </c>
      <c r="AI44" s="306"/>
      <c r="AJ44" s="311"/>
      <c r="AK44" s="311"/>
      <c r="AL44" s="307"/>
      <c r="AM44" s="390"/>
      <c r="AN44" s="308"/>
      <c r="AO44" s="309"/>
      <c r="AP44" s="309"/>
      <c r="AQ44" s="309"/>
      <c r="AR44" s="309"/>
      <c r="AS44" s="309"/>
      <c r="AT44" s="307"/>
      <c r="AU44" s="270"/>
      <c r="AV44" s="324" t="s">
        <v>158</v>
      </c>
      <c r="AW44" s="164">
        <f>SUM(AW18:AW43)</f>
        <v>6412140</v>
      </c>
      <c r="AX44" s="164">
        <f>SUM(AX18:AX43)</f>
        <v>6435140</v>
      </c>
      <c r="AY44" s="164">
        <f>SUM(AY18:AY43)</f>
        <v>6459140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>
      <c r="A45" s="297"/>
      <c r="B45" s="235"/>
      <c r="C45" s="235">
        <v>313</v>
      </c>
      <c r="D45" s="449" t="s">
        <v>3</v>
      </c>
      <c r="E45" s="449"/>
      <c r="F45" s="449"/>
      <c r="G45" s="449"/>
      <c r="H45" s="114">
        <f t="shared" si="76"/>
        <v>0</v>
      </c>
      <c r="I45" s="118"/>
      <c r="J45" s="132"/>
      <c r="K45" s="52"/>
      <c r="L45" s="120"/>
      <c r="M45" s="388"/>
      <c r="N45" s="156"/>
      <c r="O45" s="119"/>
      <c r="P45" s="119"/>
      <c r="Q45" s="119"/>
      <c r="R45" s="119"/>
      <c r="S45" s="119"/>
      <c r="T45" s="120"/>
      <c r="U45" s="321">
        <f t="shared" si="73"/>
        <v>0</v>
      </c>
      <c r="V45" s="306"/>
      <c r="W45" s="311"/>
      <c r="X45" s="311"/>
      <c r="Y45" s="307"/>
      <c r="Z45" s="390"/>
      <c r="AA45" s="308"/>
      <c r="AB45" s="309"/>
      <c r="AC45" s="309"/>
      <c r="AD45" s="309"/>
      <c r="AE45" s="309"/>
      <c r="AF45" s="309"/>
      <c r="AG45" s="307"/>
      <c r="AH45" s="345">
        <f t="shared" si="83"/>
        <v>0</v>
      </c>
      <c r="AI45" s="306"/>
      <c r="AJ45" s="311"/>
      <c r="AK45" s="311"/>
      <c r="AL45" s="307"/>
      <c r="AM45" s="390"/>
      <c r="AN45" s="308"/>
      <c r="AO45" s="309"/>
      <c r="AP45" s="309"/>
      <c r="AQ45" s="309"/>
      <c r="AR45" s="309"/>
      <c r="AS45" s="309"/>
      <c r="AT45" s="307"/>
      <c r="AU45" s="270"/>
      <c r="AV45" s="403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>
      <c r="A46" s="499">
        <v>32</v>
      </c>
      <c r="B46" s="465"/>
      <c r="C46" s="128"/>
      <c r="D46" s="470" t="s">
        <v>4</v>
      </c>
      <c r="E46" s="470"/>
      <c r="F46" s="470"/>
      <c r="G46" s="471"/>
      <c r="H46" s="113">
        <f t="shared" si="76"/>
        <v>0</v>
      </c>
      <c r="I46" s="115">
        <f>SUM(I47:I50)</f>
        <v>0</v>
      </c>
      <c r="J46" s="69">
        <f>SUM(J47:J50)</f>
        <v>0</v>
      </c>
      <c r="K46" s="410">
        <f t="shared" ref="K46" si="96">SUM(K47:K50)</f>
        <v>0</v>
      </c>
      <c r="L46" s="117">
        <f t="shared" ref="L46:T46" si="97">SUM(L47:L50)</f>
        <v>0</v>
      </c>
      <c r="M46" s="387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0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0</v>
      </c>
      <c r="Y46" s="117">
        <f t="shared" si="99"/>
        <v>0</v>
      </c>
      <c r="Z46" s="387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0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0</v>
      </c>
      <c r="AL46" s="117">
        <f t="shared" si="102"/>
        <v>0</v>
      </c>
      <c r="AM46" s="387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70"/>
      <c r="AV46" s="403"/>
      <c r="AW46" s="404"/>
      <c r="AX46" s="404"/>
      <c r="AY46" s="404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>
      <c r="A47" s="297"/>
      <c r="B47" s="235"/>
      <c r="C47" s="235">
        <v>321</v>
      </c>
      <c r="D47" s="449" t="s">
        <v>5</v>
      </c>
      <c r="E47" s="449"/>
      <c r="F47" s="449"/>
      <c r="G47" s="449"/>
      <c r="H47" s="114">
        <f t="shared" si="76"/>
        <v>0</v>
      </c>
      <c r="I47" s="118"/>
      <c r="J47" s="132"/>
      <c r="K47" s="52"/>
      <c r="L47" s="120"/>
      <c r="M47" s="388"/>
      <c r="N47" s="156"/>
      <c r="O47" s="119"/>
      <c r="P47" s="119"/>
      <c r="Q47" s="119"/>
      <c r="R47" s="119"/>
      <c r="S47" s="119"/>
      <c r="T47" s="120"/>
      <c r="U47" s="321">
        <f t="shared" si="73"/>
        <v>0</v>
      </c>
      <c r="V47" s="306"/>
      <c r="W47" s="311"/>
      <c r="X47" s="311"/>
      <c r="Y47" s="307"/>
      <c r="Z47" s="390"/>
      <c r="AA47" s="308"/>
      <c r="AB47" s="309"/>
      <c r="AC47" s="309"/>
      <c r="AD47" s="309"/>
      <c r="AE47" s="309"/>
      <c r="AF47" s="309"/>
      <c r="AG47" s="307"/>
      <c r="AH47" s="345">
        <f t="shared" si="83"/>
        <v>0</v>
      </c>
      <c r="AI47" s="306"/>
      <c r="AJ47" s="311"/>
      <c r="AK47" s="311"/>
      <c r="AL47" s="307"/>
      <c r="AM47" s="390"/>
      <c r="AN47" s="308"/>
      <c r="AO47" s="309"/>
      <c r="AP47" s="309"/>
      <c r="AQ47" s="309"/>
      <c r="AR47" s="309"/>
      <c r="AS47" s="309"/>
      <c r="AT47" s="307"/>
      <c r="AU47" s="270"/>
      <c r="AV47" s="403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>
      <c r="A48" s="297"/>
      <c r="B48" s="235"/>
      <c r="C48" s="235">
        <v>322</v>
      </c>
      <c r="D48" s="449" t="s">
        <v>6</v>
      </c>
      <c r="E48" s="449"/>
      <c r="F48" s="449"/>
      <c r="G48" s="449"/>
      <c r="H48" s="114">
        <f t="shared" si="76"/>
        <v>0</v>
      </c>
      <c r="I48" s="118"/>
      <c r="J48" s="132"/>
      <c r="K48" s="52"/>
      <c r="L48" s="120"/>
      <c r="M48" s="388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311"/>
      <c r="X48" s="311"/>
      <c r="Y48" s="307"/>
      <c r="Z48" s="390"/>
      <c r="AA48" s="308"/>
      <c r="AB48" s="309"/>
      <c r="AC48" s="309"/>
      <c r="AD48" s="309"/>
      <c r="AE48" s="309"/>
      <c r="AF48" s="309"/>
      <c r="AG48" s="307"/>
      <c r="AH48" s="345">
        <f t="shared" si="83"/>
        <v>0</v>
      </c>
      <c r="AI48" s="306"/>
      <c r="AJ48" s="311"/>
      <c r="AK48" s="311"/>
      <c r="AL48" s="307"/>
      <c r="AM48" s="390"/>
      <c r="AN48" s="308"/>
      <c r="AO48" s="309"/>
      <c r="AP48" s="309"/>
      <c r="AQ48" s="309"/>
      <c r="AR48" s="309"/>
      <c r="AS48" s="309"/>
      <c r="AT48" s="307"/>
      <c r="AU48" s="270"/>
      <c r="AV48" s="403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>
      <c r="A49" s="297"/>
      <c r="B49" s="235"/>
      <c r="C49" s="235">
        <v>323</v>
      </c>
      <c r="D49" s="449" t="s">
        <v>7</v>
      </c>
      <c r="E49" s="449"/>
      <c r="F49" s="449"/>
      <c r="G49" s="449"/>
      <c r="H49" s="114">
        <f>SUM(I49:T49)</f>
        <v>0</v>
      </c>
      <c r="I49" s="118"/>
      <c r="J49" s="132"/>
      <c r="K49" s="52"/>
      <c r="L49" s="120"/>
      <c r="M49" s="388"/>
      <c r="N49" s="156"/>
      <c r="O49" s="119"/>
      <c r="P49" s="119"/>
      <c r="Q49" s="119"/>
      <c r="R49" s="119"/>
      <c r="S49" s="119"/>
      <c r="T49" s="120"/>
      <c r="U49" s="321">
        <f t="shared" si="73"/>
        <v>0</v>
      </c>
      <c r="V49" s="306"/>
      <c r="W49" s="311"/>
      <c r="X49" s="311"/>
      <c r="Y49" s="307"/>
      <c r="Z49" s="390"/>
      <c r="AA49" s="308"/>
      <c r="AB49" s="309"/>
      <c r="AC49" s="309"/>
      <c r="AD49" s="309"/>
      <c r="AE49" s="309"/>
      <c r="AF49" s="309"/>
      <c r="AG49" s="307"/>
      <c r="AH49" s="345">
        <f>SUM(AI49:AT49)</f>
        <v>0</v>
      </c>
      <c r="AI49" s="306"/>
      <c r="AJ49" s="311"/>
      <c r="AK49" s="311"/>
      <c r="AL49" s="307"/>
      <c r="AM49" s="390"/>
      <c r="AN49" s="308"/>
      <c r="AO49" s="309"/>
      <c r="AP49" s="309"/>
      <c r="AQ49" s="309"/>
      <c r="AR49" s="309"/>
      <c r="AS49" s="309"/>
      <c r="AT49" s="307"/>
      <c r="AU49" s="270"/>
      <c r="AV49" s="403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>
      <c r="A50" s="297"/>
      <c r="B50" s="235"/>
      <c r="C50" s="235">
        <v>329</v>
      </c>
      <c r="D50" s="449" t="s">
        <v>8</v>
      </c>
      <c r="E50" s="449"/>
      <c r="F50" s="449"/>
      <c r="G50" s="450"/>
      <c r="H50" s="114">
        <f t="shared" ref="H50" si="105">SUM(I50:T50)</f>
        <v>0</v>
      </c>
      <c r="I50" s="118"/>
      <c r="J50" s="132"/>
      <c r="K50" s="52"/>
      <c r="L50" s="120"/>
      <c r="M50" s="388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311"/>
      <c r="X50" s="311"/>
      <c r="Y50" s="307"/>
      <c r="Z50" s="390"/>
      <c r="AA50" s="308"/>
      <c r="AB50" s="309"/>
      <c r="AC50" s="309"/>
      <c r="AD50" s="309"/>
      <c r="AE50" s="309"/>
      <c r="AF50" s="309"/>
      <c r="AG50" s="307"/>
      <c r="AH50" s="345">
        <f t="shared" ref="AH50" si="106">SUM(AI50:AT50)</f>
        <v>0</v>
      </c>
      <c r="AI50" s="306"/>
      <c r="AJ50" s="311"/>
      <c r="AK50" s="311"/>
      <c r="AL50" s="307"/>
      <c r="AM50" s="390"/>
      <c r="AN50" s="308"/>
      <c r="AO50" s="309"/>
      <c r="AP50" s="309"/>
      <c r="AQ50" s="309"/>
      <c r="AR50" s="309"/>
      <c r="AS50" s="309"/>
      <c r="AT50" s="307"/>
      <c r="AU50" s="270"/>
      <c r="AV50" s="403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>
      <c r="A51" s="365"/>
      <c r="B51" s="365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0"/>
      <c r="AV51" s="403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>
      <c r="A52" s="523" t="s">
        <v>147</v>
      </c>
      <c r="B52" s="524"/>
      <c r="C52" s="524"/>
      <c r="D52" s="521" t="s">
        <v>148</v>
      </c>
      <c r="E52" s="521"/>
      <c r="F52" s="521"/>
      <c r="G52" s="522"/>
      <c r="H52" s="135">
        <f>SUM(I52:T52)</f>
        <v>273000</v>
      </c>
      <c r="I52" s="136">
        <f t="shared" ref="I52:T52" si="107">I53+I72+I84+I96+I105</f>
        <v>75000</v>
      </c>
      <c r="J52" s="370">
        <f t="shared" ref="J52:K52" si="108">J53+J72+J84+J96+J105</f>
        <v>0</v>
      </c>
      <c r="K52" s="415">
        <f t="shared" si="108"/>
        <v>0</v>
      </c>
      <c r="L52" s="161">
        <f t="shared" si="107"/>
        <v>0</v>
      </c>
      <c r="M52" s="385">
        <f t="shared" si="107"/>
        <v>0</v>
      </c>
      <c r="N52" s="158">
        <f t="shared" si="107"/>
        <v>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198000</v>
      </c>
      <c r="R52" s="137">
        <f t="shared" si="107"/>
        <v>0</v>
      </c>
      <c r="S52" s="137">
        <f t="shared" si="107"/>
        <v>0</v>
      </c>
      <c r="T52" s="161">
        <f t="shared" si="107"/>
        <v>0</v>
      </c>
      <c r="U52" s="328">
        <f t="shared" ref="U52:U69" si="110">SUM(V52:AG52)</f>
        <v>273000</v>
      </c>
      <c r="V52" s="136">
        <f t="shared" ref="V52:AG52" si="111">V53+V72+V84+V96+V105</f>
        <v>75000</v>
      </c>
      <c r="W52" s="370">
        <f t="shared" ref="W52:X52" si="112">W53+W72+W84+W96+W105</f>
        <v>0</v>
      </c>
      <c r="X52" s="370">
        <f t="shared" si="112"/>
        <v>0</v>
      </c>
      <c r="Y52" s="161">
        <f t="shared" si="111"/>
        <v>0</v>
      </c>
      <c r="Z52" s="385">
        <f t="shared" si="111"/>
        <v>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198000</v>
      </c>
      <c r="AE52" s="137">
        <f t="shared" si="111"/>
        <v>0</v>
      </c>
      <c r="AF52" s="137">
        <f t="shared" si="111"/>
        <v>0</v>
      </c>
      <c r="AG52" s="161">
        <f t="shared" si="111"/>
        <v>0</v>
      </c>
      <c r="AH52" s="342">
        <f>SUM(AI52:AT52)</f>
        <v>273000</v>
      </c>
      <c r="AI52" s="136">
        <f t="shared" ref="AI52:AT52" si="114">AI53+AI72+AI84+AI96+AI105</f>
        <v>75000</v>
      </c>
      <c r="AJ52" s="370">
        <f t="shared" ref="AJ52:AK52" si="115">AJ53+AJ72+AJ84+AJ96+AJ105</f>
        <v>0</v>
      </c>
      <c r="AK52" s="370">
        <f t="shared" si="115"/>
        <v>0</v>
      </c>
      <c r="AL52" s="161">
        <f t="shared" si="114"/>
        <v>0</v>
      </c>
      <c r="AM52" s="385">
        <f t="shared" si="114"/>
        <v>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198000</v>
      </c>
      <c r="AR52" s="137">
        <f t="shared" si="114"/>
        <v>0</v>
      </c>
      <c r="AS52" s="137">
        <f t="shared" si="114"/>
        <v>0</v>
      </c>
      <c r="AT52" s="161">
        <f t="shared" si="114"/>
        <v>0</v>
      </c>
      <c r="AU52" s="270"/>
      <c r="AV52" s="403"/>
      <c r="AW52" s="402"/>
      <c r="AX52" s="402"/>
      <c r="AY52" s="402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>
      <c r="A53" s="506" t="s">
        <v>69</v>
      </c>
      <c r="B53" s="507"/>
      <c r="C53" s="507"/>
      <c r="D53" s="500" t="s">
        <v>154</v>
      </c>
      <c r="E53" s="500"/>
      <c r="F53" s="500"/>
      <c r="G53" s="501"/>
      <c r="H53" s="121">
        <f>SUM(I53:T53)</f>
        <v>93000</v>
      </c>
      <c r="I53" s="122">
        <f t="shared" ref="I53:T53" si="117">I54+I63</f>
        <v>75000</v>
      </c>
      <c r="J53" s="371">
        <f t="shared" ref="J53:K53" si="118">J54+J63</f>
        <v>0</v>
      </c>
      <c r="K53" s="416">
        <f t="shared" si="118"/>
        <v>0</v>
      </c>
      <c r="L53" s="124">
        <f t="shared" si="117"/>
        <v>0</v>
      </c>
      <c r="M53" s="386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18000</v>
      </c>
      <c r="R53" s="123">
        <f t="shared" si="117"/>
        <v>0</v>
      </c>
      <c r="S53" s="123">
        <f t="shared" si="117"/>
        <v>0</v>
      </c>
      <c r="T53" s="124">
        <f t="shared" si="117"/>
        <v>0</v>
      </c>
      <c r="U53" s="327">
        <f t="shared" si="110"/>
        <v>93000</v>
      </c>
      <c r="V53" s="122">
        <f t="shared" ref="V53:AG53" si="120">V54+V63</f>
        <v>75000</v>
      </c>
      <c r="W53" s="371">
        <f t="shared" ref="W53:X53" si="121">W54+W63</f>
        <v>0</v>
      </c>
      <c r="X53" s="371">
        <f t="shared" si="121"/>
        <v>0</v>
      </c>
      <c r="Y53" s="124">
        <f t="shared" si="120"/>
        <v>0</v>
      </c>
      <c r="Z53" s="386">
        <f t="shared" si="120"/>
        <v>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18000</v>
      </c>
      <c r="AE53" s="123">
        <f t="shared" si="120"/>
        <v>0</v>
      </c>
      <c r="AF53" s="123">
        <f t="shared" si="120"/>
        <v>0</v>
      </c>
      <c r="AG53" s="124">
        <f t="shared" si="120"/>
        <v>0</v>
      </c>
      <c r="AH53" s="343">
        <f>SUM(AI53:AT53)</f>
        <v>93000</v>
      </c>
      <c r="AI53" s="122">
        <f t="shared" ref="AI53:AT53" si="123">AI54+AI63</f>
        <v>75000</v>
      </c>
      <c r="AJ53" s="371">
        <f t="shared" ref="AJ53:AK53" si="124">AJ54+AJ63</f>
        <v>0</v>
      </c>
      <c r="AK53" s="371">
        <f t="shared" si="124"/>
        <v>0</v>
      </c>
      <c r="AL53" s="124">
        <f t="shared" si="123"/>
        <v>0</v>
      </c>
      <c r="AM53" s="386">
        <f t="shared" si="123"/>
        <v>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18000</v>
      </c>
      <c r="AR53" s="123">
        <f t="shared" si="123"/>
        <v>0</v>
      </c>
      <c r="AS53" s="123">
        <f t="shared" si="123"/>
        <v>0</v>
      </c>
      <c r="AT53" s="124">
        <f t="shared" si="123"/>
        <v>0</v>
      </c>
      <c r="AU53" s="270"/>
      <c r="AV53" s="403"/>
      <c r="AW53" s="402"/>
      <c r="AX53" s="402"/>
      <c r="AY53" s="402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>
      <c r="A54" s="295">
        <v>3</v>
      </c>
      <c r="B54" s="81"/>
      <c r="C54" s="128"/>
      <c r="D54" s="470" t="s">
        <v>16</v>
      </c>
      <c r="E54" s="470"/>
      <c r="F54" s="470"/>
      <c r="G54" s="471"/>
      <c r="H54" s="113">
        <f t="shared" ref="H54:H57" si="126">SUM(I54:T54)</f>
        <v>8000</v>
      </c>
      <c r="I54" s="115">
        <f>I55+I61</f>
        <v>0</v>
      </c>
      <c r="J54" s="69">
        <f>J55+J61</f>
        <v>0</v>
      </c>
      <c r="K54" s="410">
        <f>K55+K61</f>
        <v>0</v>
      </c>
      <c r="L54" s="117">
        <f>L55+L61</f>
        <v>0</v>
      </c>
      <c r="M54" s="387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8000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3">
        <f t="shared" si="110"/>
        <v>8000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7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8000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8000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7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8000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70"/>
      <c r="AV54" s="403"/>
      <c r="AW54" s="402"/>
      <c r="AX54" s="402"/>
      <c r="AY54" s="402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>
      <c r="A55" s="499">
        <v>32</v>
      </c>
      <c r="B55" s="465"/>
      <c r="C55" s="128"/>
      <c r="D55" s="470" t="s">
        <v>4</v>
      </c>
      <c r="E55" s="470"/>
      <c r="F55" s="470"/>
      <c r="G55" s="471"/>
      <c r="H55" s="113">
        <f t="shared" si="126"/>
        <v>8000</v>
      </c>
      <c r="I55" s="115">
        <f>SUM(I56:I60)</f>
        <v>0</v>
      </c>
      <c r="J55" s="69">
        <f>SUM(J56:J60)</f>
        <v>0</v>
      </c>
      <c r="K55" s="410">
        <f>SUM(K56:K60)</f>
        <v>0</v>
      </c>
      <c r="L55" s="117">
        <f>SUM(L56:L60)</f>
        <v>0</v>
      </c>
      <c r="M55" s="387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8000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3">
        <f t="shared" si="110"/>
        <v>8000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7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8000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4">
        <f t="shared" si="132"/>
        <v>8000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7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8000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70"/>
      <c r="AV55" s="403"/>
      <c r="AW55" s="404"/>
      <c r="AX55" s="404"/>
      <c r="AY55" s="404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>
      <c r="A56" s="297"/>
      <c r="B56" s="235"/>
      <c r="C56" s="235">
        <v>321</v>
      </c>
      <c r="D56" s="449" t="s">
        <v>5</v>
      </c>
      <c r="E56" s="449"/>
      <c r="F56" s="449"/>
      <c r="G56" s="449"/>
      <c r="H56" s="114">
        <f t="shared" si="126"/>
        <v>0</v>
      </c>
      <c r="I56" s="118"/>
      <c r="J56" s="132"/>
      <c r="K56" s="52"/>
      <c r="L56" s="120"/>
      <c r="M56" s="388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311"/>
      <c r="X56" s="311"/>
      <c r="Y56" s="307"/>
      <c r="Z56" s="390"/>
      <c r="AA56" s="308"/>
      <c r="AB56" s="309"/>
      <c r="AC56" s="309"/>
      <c r="AD56" s="309"/>
      <c r="AE56" s="309"/>
      <c r="AF56" s="309"/>
      <c r="AG56" s="307"/>
      <c r="AH56" s="345">
        <f t="shared" si="132"/>
        <v>0</v>
      </c>
      <c r="AI56" s="306"/>
      <c r="AJ56" s="311"/>
      <c r="AK56" s="311"/>
      <c r="AL56" s="307"/>
      <c r="AM56" s="390"/>
      <c r="AN56" s="308"/>
      <c r="AO56" s="309"/>
      <c r="AP56" s="309"/>
      <c r="AQ56" s="309"/>
      <c r="AR56" s="309"/>
      <c r="AS56" s="309"/>
      <c r="AT56" s="307"/>
      <c r="AU56" s="270"/>
      <c r="AV56" s="403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>
      <c r="A57" s="297"/>
      <c r="B57" s="235"/>
      <c r="C57" s="235">
        <v>322</v>
      </c>
      <c r="D57" s="449" t="s">
        <v>6</v>
      </c>
      <c r="E57" s="449"/>
      <c r="F57" s="449"/>
      <c r="G57" s="449"/>
      <c r="H57" s="114">
        <f t="shared" si="126"/>
        <v>0</v>
      </c>
      <c r="I57" s="118"/>
      <c r="J57" s="132"/>
      <c r="K57" s="52"/>
      <c r="L57" s="120"/>
      <c r="M57" s="388"/>
      <c r="N57" s="156"/>
      <c r="O57" s="119"/>
      <c r="P57" s="119"/>
      <c r="Q57" s="119"/>
      <c r="R57" s="119"/>
      <c r="S57" s="119"/>
      <c r="T57" s="120"/>
      <c r="U57" s="321">
        <f t="shared" si="110"/>
        <v>0</v>
      </c>
      <c r="V57" s="306"/>
      <c r="W57" s="311"/>
      <c r="X57" s="311"/>
      <c r="Y57" s="307"/>
      <c r="Z57" s="390"/>
      <c r="AA57" s="308"/>
      <c r="AB57" s="309"/>
      <c r="AC57" s="309"/>
      <c r="AD57" s="309"/>
      <c r="AE57" s="309"/>
      <c r="AF57" s="309"/>
      <c r="AG57" s="307"/>
      <c r="AH57" s="345">
        <f t="shared" si="132"/>
        <v>0</v>
      </c>
      <c r="AI57" s="306"/>
      <c r="AJ57" s="311"/>
      <c r="AK57" s="311"/>
      <c r="AL57" s="307"/>
      <c r="AM57" s="390"/>
      <c r="AN57" s="308"/>
      <c r="AO57" s="309"/>
      <c r="AP57" s="309"/>
      <c r="AQ57" s="309"/>
      <c r="AR57" s="309"/>
      <c r="AS57" s="309"/>
      <c r="AT57" s="307"/>
      <c r="AU57" s="270"/>
      <c r="AV57" s="403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>
      <c r="A58" s="297"/>
      <c r="B58" s="235"/>
      <c r="C58" s="235">
        <v>323</v>
      </c>
      <c r="D58" s="449" t="s">
        <v>7</v>
      </c>
      <c r="E58" s="449"/>
      <c r="F58" s="449"/>
      <c r="G58" s="449"/>
      <c r="H58" s="114">
        <f>SUM(I58:T58)</f>
        <v>0</v>
      </c>
      <c r="I58" s="118"/>
      <c r="J58" s="132"/>
      <c r="K58" s="52"/>
      <c r="L58" s="120"/>
      <c r="M58" s="388"/>
      <c r="N58" s="156"/>
      <c r="O58" s="119"/>
      <c r="P58" s="119"/>
      <c r="Q58" s="119"/>
      <c r="R58" s="119"/>
      <c r="S58" s="119"/>
      <c r="T58" s="120"/>
      <c r="U58" s="321">
        <f t="shared" si="110"/>
        <v>0</v>
      </c>
      <c r="V58" s="306"/>
      <c r="W58" s="311"/>
      <c r="X58" s="311"/>
      <c r="Y58" s="307"/>
      <c r="Z58" s="390"/>
      <c r="AA58" s="308"/>
      <c r="AB58" s="309"/>
      <c r="AC58" s="309"/>
      <c r="AD58" s="309"/>
      <c r="AE58" s="309"/>
      <c r="AF58" s="309"/>
      <c r="AG58" s="307"/>
      <c r="AH58" s="345">
        <f>SUM(AI58:AT58)</f>
        <v>0</v>
      </c>
      <c r="AI58" s="306"/>
      <c r="AJ58" s="311"/>
      <c r="AK58" s="311"/>
      <c r="AL58" s="307"/>
      <c r="AM58" s="390"/>
      <c r="AN58" s="308"/>
      <c r="AO58" s="309"/>
      <c r="AP58" s="309"/>
      <c r="AQ58" s="309"/>
      <c r="AR58" s="309"/>
      <c r="AS58" s="309"/>
      <c r="AT58" s="307"/>
      <c r="AU58" s="270"/>
      <c r="AV58" s="403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>
      <c r="A59" s="297"/>
      <c r="B59" s="235"/>
      <c r="C59" s="235">
        <v>324</v>
      </c>
      <c r="D59" s="449" t="s">
        <v>101</v>
      </c>
      <c r="E59" s="449"/>
      <c r="F59" s="449"/>
      <c r="G59" s="449"/>
      <c r="H59" s="114">
        <f t="shared" ref="H59" si="142">SUM(I59:T59)</f>
        <v>8000</v>
      </c>
      <c r="I59" s="118"/>
      <c r="J59" s="132"/>
      <c r="K59" s="52"/>
      <c r="L59" s="120"/>
      <c r="M59" s="388"/>
      <c r="N59" s="156"/>
      <c r="O59" s="119"/>
      <c r="P59" s="119"/>
      <c r="Q59" s="119">
        <v>8000</v>
      </c>
      <c r="R59" s="119"/>
      <c r="S59" s="119"/>
      <c r="T59" s="120"/>
      <c r="U59" s="321">
        <f t="shared" si="110"/>
        <v>8000</v>
      </c>
      <c r="V59" s="306"/>
      <c r="W59" s="311"/>
      <c r="X59" s="311"/>
      <c r="Y59" s="307"/>
      <c r="Z59" s="390"/>
      <c r="AA59" s="308"/>
      <c r="AB59" s="309"/>
      <c r="AC59" s="309"/>
      <c r="AD59" s="309">
        <v>8000</v>
      </c>
      <c r="AE59" s="309"/>
      <c r="AF59" s="309"/>
      <c r="AG59" s="307"/>
      <c r="AH59" s="345">
        <f t="shared" ref="AH59:AH63" si="143">SUM(AI59:AT59)</f>
        <v>8000</v>
      </c>
      <c r="AI59" s="306"/>
      <c r="AJ59" s="311"/>
      <c r="AK59" s="311"/>
      <c r="AL59" s="307"/>
      <c r="AM59" s="390"/>
      <c r="AN59" s="308"/>
      <c r="AO59" s="309"/>
      <c r="AP59" s="309"/>
      <c r="AQ59" s="309">
        <v>8000</v>
      </c>
      <c r="AR59" s="309"/>
      <c r="AS59" s="309"/>
      <c r="AT59" s="307"/>
      <c r="AU59" s="270"/>
      <c r="AV59" s="403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>
      <c r="A60" s="297"/>
      <c r="B60" s="235"/>
      <c r="C60" s="235">
        <v>329</v>
      </c>
      <c r="D60" s="449" t="s">
        <v>8</v>
      </c>
      <c r="E60" s="449"/>
      <c r="F60" s="449"/>
      <c r="G60" s="450"/>
      <c r="H60" s="114">
        <f t="shared" ref="H60:H63" si="144">SUM(I60:T60)</f>
        <v>0</v>
      </c>
      <c r="I60" s="118"/>
      <c r="J60" s="132"/>
      <c r="K60" s="52"/>
      <c r="L60" s="120"/>
      <c r="M60" s="388"/>
      <c r="N60" s="156"/>
      <c r="O60" s="119"/>
      <c r="P60" s="119"/>
      <c r="Q60" s="119"/>
      <c r="R60" s="119"/>
      <c r="S60" s="119"/>
      <c r="T60" s="120"/>
      <c r="U60" s="321">
        <f t="shared" si="110"/>
        <v>0</v>
      </c>
      <c r="V60" s="306"/>
      <c r="W60" s="311"/>
      <c r="X60" s="311"/>
      <c r="Y60" s="307"/>
      <c r="Z60" s="390"/>
      <c r="AA60" s="308"/>
      <c r="AB60" s="309"/>
      <c r="AC60" s="309"/>
      <c r="AD60" s="309"/>
      <c r="AE60" s="309"/>
      <c r="AF60" s="309"/>
      <c r="AG60" s="307"/>
      <c r="AH60" s="345">
        <f t="shared" si="143"/>
        <v>0</v>
      </c>
      <c r="AI60" s="306"/>
      <c r="AJ60" s="311"/>
      <c r="AK60" s="311"/>
      <c r="AL60" s="307"/>
      <c r="AM60" s="390"/>
      <c r="AN60" s="308"/>
      <c r="AO60" s="309"/>
      <c r="AP60" s="309"/>
      <c r="AQ60" s="309"/>
      <c r="AR60" s="309"/>
      <c r="AS60" s="309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>
      <c r="A61" s="499">
        <v>38</v>
      </c>
      <c r="B61" s="465"/>
      <c r="C61" s="128"/>
      <c r="D61" s="470" t="s">
        <v>180</v>
      </c>
      <c r="E61" s="470"/>
      <c r="F61" s="470"/>
      <c r="G61" s="471"/>
      <c r="H61" s="113">
        <f>SUM(I61:T61)</f>
        <v>0</v>
      </c>
      <c r="I61" s="115">
        <f>I62</f>
        <v>0</v>
      </c>
      <c r="J61" s="69">
        <f>J62</f>
        <v>0</v>
      </c>
      <c r="K61" s="410">
        <f t="shared" ref="K61:T61" si="145">K62</f>
        <v>0</v>
      </c>
      <c r="L61" s="117">
        <f t="shared" si="145"/>
        <v>0</v>
      </c>
      <c r="M61" s="387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7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7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70"/>
      <c r="AV61" s="403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>
      <c r="A62" s="297"/>
      <c r="B62" s="235"/>
      <c r="C62" s="235">
        <v>381</v>
      </c>
      <c r="D62" s="449" t="s">
        <v>179</v>
      </c>
      <c r="E62" s="449"/>
      <c r="F62" s="449"/>
      <c r="G62" s="449"/>
      <c r="H62" s="114">
        <f>SUM(I62:T62)</f>
        <v>0</v>
      </c>
      <c r="I62" s="118"/>
      <c r="J62" s="132"/>
      <c r="K62" s="52"/>
      <c r="L62" s="120"/>
      <c r="M62" s="388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311"/>
      <c r="X62" s="311"/>
      <c r="Y62" s="307"/>
      <c r="Z62" s="390"/>
      <c r="AA62" s="308"/>
      <c r="AB62" s="309"/>
      <c r="AC62" s="309"/>
      <c r="AD62" s="309"/>
      <c r="AE62" s="309"/>
      <c r="AF62" s="309"/>
      <c r="AG62" s="307"/>
      <c r="AH62" s="345">
        <f t="shared" si="143"/>
        <v>0</v>
      </c>
      <c r="AI62" s="306"/>
      <c r="AJ62" s="311"/>
      <c r="AK62" s="311"/>
      <c r="AL62" s="307"/>
      <c r="AM62" s="390"/>
      <c r="AN62" s="308"/>
      <c r="AO62" s="309"/>
      <c r="AP62" s="309"/>
      <c r="AQ62" s="309"/>
      <c r="AR62" s="309"/>
      <c r="AS62" s="309"/>
      <c r="AT62" s="307"/>
      <c r="AU62" s="270"/>
      <c r="AV62" s="403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>
      <c r="A63" s="295">
        <v>4</v>
      </c>
      <c r="B63" s="78"/>
      <c r="C63" s="78"/>
      <c r="D63" s="539" t="s">
        <v>17</v>
      </c>
      <c r="E63" s="539"/>
      <c r="F63" s="539"/>
      <c r="G63" s="540"/>
      <c r="H63" s="113">
        <f t="shared" si="144"/>
        <v>85000</v>
      </c>
      <c r="I63" s="115">
        <f>I64+I67</f>
        <v>75000</v>
      </c>
      <c r="J63" s="69">
        <f>J64+J67</f>
        <v>0</v>
      </c>
      <c r="K63" s="410">
        <f t="shared" ref="K63" si="148">K64+K67</f>
        <v>0</v>
      </c>
      <c r="L63" s="117">
        <f t="shared" ref="L63:T63" si="149">L64+L67</f>
        <v>0</v>
      </c>
      <c r="M63" s="387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10000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3">
        <f t="shared" si="110"/>
        <v>85000</v>
      </c>
      <c r="V63" s="115">
        <f>V64+V67</f>
        <v>75000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7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10000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4">
        <f t="shared" si="143"/>
        <v>85000</v>
      </c>
      <c r="AI63" s="115">
        <f>AI64+AI67</f>
        <v>75000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7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10000</v>
      </c>
      <c r="AR63" s="116">
        <f t="shared" si="153"/>
        <v>0</v>
      </c>
      <c r="AS63" s="116">
        <f t="shared" si="153"/>
        <v>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>
      <c r="A64" s="499">
        <v>42</v>
      </c>
      <c r="B64" s="465"/>
      <c r="C64" s="275"/>
      <c r="D64" s="470" t="s">
        <v>47</v>
      </c>
      <c r="E64" s="470"/>
      <c r="F64" s="470"/>
      <c r="G64" s="471"/>
      <c r="H64" s="113">
        <f>SUM(I64:T64)</f>
        <v>85000</v>
      </c>
      <c r="I64" s="115">
        <f>SUM(I65:I66)</f>
        <v>75000</v>
      </c>
      <c r="J64" s="69">
        <f>SUM(J65:J66)</f>
        <v>0</v>
      </c>
      <c r="K64" s="410">
        <f t="shared" ref="K64" si="155">SUM(K65:K66)</f>
        <v>0</v>
      </c>
      <c r="L64" s="117">
        <f t="shared" ref="L64:T64" si="156">SUM(L65:L66)</f>
        <v>0</v>
      </c>
      <c r="M64" s="387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10000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3">
        <f t="shared" si="110"/>
        <v>85000</v>
      </c>
      <c r="V64" s="115">
        <f>SUM(V65:V66)</f>
        <v>75000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7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10000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4">
        <f>SUM(AI64:AT64)</f>
        <v>85000</v>
      </c>
      <c r="AI64" s="115">
        <f>SUM(AI65:AI66)</f>
        <v>75000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7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10000</v>
      </c>
      <c r="AR64" s="116">
        <f t="shared" si="160"/>
        <v>0</v>
      </c>
      <c r="AS64" s="116">
        <f t="shared" si="160"/>
        <v>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>
      <c r="A65" s="297"/>
      <c r="B65" s="235"/>
      <c r="C65" s="235">
        <v>422</v>
      </c>
      <c r="D65" s="449" t="s">
        <v>11</v>
      </c>
      <c r="E65" s="449"/>
      <c r="F65" s="449"/>
      <c r="G65" s="450"/>
      <c r="H65" s="114">
        <f>SUM(I65:T65)</f>
        <v>10000</v>
      </c>
      <c r="I65" s="118"/>
      <c r="J65" s="132"/>
      <c r="K65" s="52"/>
      <c r="L65" s="120"/>
      <c r="M65" s="388"/>
      <c r="N65" s="156"/>
      <c r="O65" s="119"/>
      <c r="P65" s="119"/>
      <c r="Q65" s="119">
        <v>10000</v>
      </c>
      <c r="R65" s="119"/>
      <c r="S65" s="119"/>
      <c r="T65" s="120"/>
      <c r="U65" s="321">
        <f t="shared" si="110"/>
        <v>10000</v>
      </c>
      <c r="V65" s="306"/>
      <c r="W65" s="311"/>
      <c r="X65" s="311"/>
      <c r="Y65" s="307"/>
      <c r="Z65" s="390"/>
      <c r="AA65" s="308"/>
      <c r="AB65" s="309"/>
      <c r="AC65" s="309"/>
      <c r="AD65" s="309">
        <v>10000</v>
      </c>
      <c r="AE65" s="309"/>
      <c r="AF65" s="309"/>
      <c r="AG65" s="307"/>
      <c r="AH65" s="345">
        <f>SUM(AI65:AT65)</f>
        <v>10000</v>
      </c>
      <c r="AI65" s="306"/>
      <c r="AJ65" s="311"/>
      <c r="AK65" s="311"/>
      <c r="AL65" s="307"/>
      <c r="AM65" s="390"/>
      <c r="AN65" s="308"/>
      <c r="AO65" s="309"/>
      <c r="AP65" s="309"/>
      <c r="AQ65" s="309">
        <v>10000</v>
      </c>
      <c r="AR65" s="309"/>
      <c r="AS65" s="309"/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>
      <c r="A66" s="292"/>
      <c r="B66" s="276"/>
      <c r="C66" s="276">
        <v>424</v>
      </c>
      <c r="D66" s="449" t="s">
        <v>48</v>
      </c>
      <c r="E66" s="449"/>
      <c r="F66" s="449"/>
      <c r="G66" s="450"/>
      <c r="H66" s="114">
        <f t="shared" ref="H66:H69" si="162">SUM(I66:T66)</f>
        <v>75000</v>
      </c>
      <c r="I66" s="118">
        <v>75000</v>
      </c>
      <c r="J66" s="132"/>
      <c r="K66" s="52"/>
      <c r="L66" s="120"/>
      <c r="M66" s="388"/>
      <c r="N66" s="156"/>
      <c r="O66" s="119"/>
      <c r="P66" s="119"/>
      <c r="Q66" s="119"/>
      <c r="R66" s="119"/>
      <c r="S66" s="119"/>
      <c r="T66" s="120"/>
      <c r="U66" s="321">
        <f t="shared" si="110"/>
        <v>75000</v>
      </c>
      <c r="V66" s="306">
        <v>75000</v>
      </c>
      <c r="W66" s="311"/>
      <c r="X66" s="311"/>
      <c r="Y66" s="307"/>
      <c r="Z66" s="390"/>
      <c r="AA66" s="308"/>
      <c r="AB66" s="309"/>
      <c r="AC66" s="309"/>
      <c r="AD66" s="309"/>
      <c r="AE66" s="309"/>
      <c r="AF66" s="309"/>
      <c r="AG66" s="307"/>
      <c r="AH66" s="345">
        <f t="shared" ref="AH66:AH69" si="163">SUM(AI66:AT66)</f>
        <v>75000</v>
      </c>
      <c r="AI66" s="306">
        <v>75000</v>
      </c>
      <c r="AJ66" s="311"/>
      <c r="AK66" s="311"/>
      <c r="AL66" s="307"/>
      <c r="AM66" s="390"/>
      <c r="AN66" s="308"/>
      <c r="AO66" s="309"/>
      <c r="AP66" s="309"/>
      <c r="AQ66" s="309"/>
      <c r="AR66" s="309"/>
      <c r="AS66" s="309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>
      <c r="A67" s="543">
        <v>45</v>
      </c>
      <c r="B67" s="490"/>
      <c r="C67" s="125"/>
      <c r="D67" s="544" t="s">
        <v>97</v>
      </c>
      <c r="E67" s="544"/>
      <c r="F67" s="544"/>
      <c r="G67" s="544"/>
      <c r="H67" s="313">
        <f t="shared" si="162"/>
        <v>0</v>
      </c>
      <c r="I67" s="347">
        <f>I68+I69</f>
        <v>0</v>
      </c>
      <c r="J67" s="347">
        <f>J68+J69</f>
        <v>0</v>
      </c>
      <c r="K67" s="411">
        <f t="shared" ref="K67" si="164">K68+K69</f>
        <v>0</v>
      </c>
      <c r="L67" s="315">
        <f t="shared" ref="L67:T67" si="165">L68+L69</f>
        <v>0</v>
      </c>
      <c r="M67" s="389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347">
        <f>W68+W69</f>
        <v>0</v>
      </c>
      <c r="X67" s="347">
        <f>X68+X69</f>
        <v>0</v>
      </c>
      <c r="Y67" s="315">
        <f t="shared" ref="Y67:AG67" si="167">Y68+Y69</f>
        <v>0</v>
      </c>
      <c r="Z67" s="389">
        <f t="shared" si="167"/>
        <v>0</v>
      </c>
      <c r="AA67" s="316">
        <f t="shared" si="167"/>
        <v>0</v>
      </c>
      <c r="AB67" s="317">
        <f t="shared" si="167"/>
        <v>0</v>
      </c>
      <c r="AC67" s="317">
        <f t="shared" ref="AC67" si="168">AC68+AC69</f>
        <v>0</v>
      </c>
      <c r="AD67" s="317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347">
        <f>AJ68+AJ69</f>
        <v>0</v>
      </c>
      <c r="AK67" s="347">
        <f>AK68+AK69</f>
        <v>0</v>
      </c>
      <c r="AL67" s="315">
        <f t="shared" ref="AL67:AT67" si="169">AL68+AL69</f>
        <v>0</v>
      </c>
      <c r="AM67" s="389">
        <f t="shared" si="169"/>
        <v>0</v>
      </c>
      <c r="AN67" s="316">
        <f t="shared" si="169"/>
        <v>0</v>
      </c>
      <c r="AO67" s="317">
        <f t="shared" si="169"/>
        <v>0</v>
      </c>
      <c r="AP67" s="317">
        <f t="shared" ref="AP67" si="170">AP68+AP69</f>
        <v>0</v>
      </c>
      <c r="AQ67" s="317">
        <f t="shared" si="169"/>
        <v>0</v>
      </c>
      <c r="AR67" s="317">
        <f t="shared" si="169"/>
        <v>0</v>
      </c>
      <c r="AS67" s="317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>
      <c r="A68" s="297"/>
      <c r="B68" s="235"/>
      <c r="C68" s="235">
        <v>451</v>
      </c>
      <c r="D68" s="449" t="s">
        <v>98</v>
      </c>
      <c r="E68" s="449"/>
      <c r="F68" s="449"/>
      <c r="G68" s="449"/>
      <c r="H68" s="114">
        <f t="shared" si="162"/>
        <v>0</v>
      </c>
      <c r="I68" s="132"/>
      <c r="J68" s="132"/>
      <c r="K68" s="52"/>
      <c r="L68" s="120"/>
      <c r="M68" s="388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311"/>
      <c r="X68" s="311"/>
      <c r="Y68" s="307"/>
      <c r="Z68" s="390"/>
      <c r="AA68" s="308"/>
      <c r="AB68" s="309"/>
      <c r="AC68" s="309"/>
      <c r="AD68" s="309"/>
      <c r="AE68" s="309"/>
      <c r="AF68" s="309"/>
      <c r="AG68" s="312"/>
      <c r="AH68" s="345">
        <f t="shared" si="163"/>
        <v>0</v>
      </c>
      <c r="AI68" s="310"/>
      <c r="AJ68" s="311"/>
      <c r="AK68" s="311"/>
      <c r="AL68" s="307"/>
      <c r="AM68" s="390"/>
      <c r="AN68" s="308"/>
      <c r="AO68" s="309"/>
      <c r="AP68" s="309"/>
      <c r="AQ68" s="309"/>
      <c r="AR68" s="309"/>
      <c r="AS68" s="309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>
      <c r="A69" s="297"/>
      <c r="B69" s="235"/>
      <c r="C69" s="235">
        <v>452</v>
      </c>
      <c r="D69" s="449" t="s">
        <v>102</v>
      </c>
      <c r="E69" s="449"/>
      <c r="F69" s="449"/>
      <c r="G69" s="449"/>
      <c r="H69" s="114">
        <f t="shared" si="162"/>
        <v>0</v>
      </c>
      <c r="I69" s="132"/>
      <c r="J69" s="132"/>
      <c r="K69" s="52"/>
      <c r="L69" s="120"/>
      <c r="M69" s="388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311"/>
      <c r="X69" s="311"/>
      <c r="Y69" s="307"/>
      <c r="Z69" s="390"/>
      <c r="AA69" s="308"/>
      <c r="AB69" s="309"/>
      <c r="AC69" s="309"/>
      <c r="AD69" s="309"/>
      <c r="AE69" s="309"/>
      <c r="AF69" s="309"/>
      <c r="AG69" s="312"/>
      <c r="AH69" s="345">
        <f t="shared" si="163"/>
        <v>0</v>
      </c>
      <c r="AI69" s="310"/>
      <c r="AJ69" s="311"/>
      <c r="AK69" s="311"/>
      <c r="AL69" s="307"/>
      <c r="AM69" s="390"/>
      <c r="AN69" s="308"/>
      <c r="AO69" s="309"/>
      <c r="AP69" s="309"/>
      <c r="AQ69" s="309"/>
      <c r="AR69" s="309"/>
      <c r="AS69" s="309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>
      <c r="A70" s="354"/>
      <c r="B70" s="355"/>
      <c r="D70" s="357"/>
      <c r="E70" s="357"/>
      <c r="F70" s="357"/>
      <c r="G70" s="357"/>
      <c r="I70" s="512" t="s">
        <v>150</v>
      </c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3"/>
      <c r="V70" s="512" t="s">
        <v>150</v>
      </c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3"/>
      <c r="AI70" s="512" t="s">
        <v>150</v>
      </c>
      <c r="AJ70" s="512"/>
      <c r="AK70" s="512"/>
      <c r="AL70" s="512"/>
      <c r="AM70" s="512"/>
      <c r="AN70" s="512"/>
      <c r="AO70" s="512"/>
      <c r="AP70" s="512"/>
      <c r="AQ70" s="512"/>
      <c r="AR70" s="512"/>
      <c r="AS70" s="512"/>
      <c r="AT70" s="513"/>
      <c r="AU70" s="358"/>
      <c r="AV70" s="400"/>
      <c r="AW70" s="400"/>
      <c r="AX70" s="400"/>
      <c r="AY70" s="400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300"/>
      <c r="AH71" s="304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300"/>
      <c r="AU71" s="270"/>
      <c r="AV71" s="494"/>
      <c r="AW71" s="494"/>
      <c r="AX71" s="494"/>
      <c r="AY71" s="494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>
      <c r="A72" s="506" t="s">
        <v>69</v>
      </c>
      <c r="B72" s="507"/>
      <c r="C72" s="507"/>
      <c r="D72" s="500" t="s">
        <v>149</v>
      </c>
      <c r="E72" s="500"/>
      <c r="F72" s="500"/>
      <c r="G72" s="501"/>
      <c r="H72" s="121">
        <f>SUM(I72:T72)</f>
        <v>0</v>
      </c>
      <c r="I72" s="122">
        <f>I73</f>
        <v>0</v>
      </c>
      <c r="J72" s="371">
        <f>J73</f>
        <v>0</v>
      </c>
      <c r="K72" s="416">
        <f t="shared" ref="K72:AT72" si="171">K73</f>
        <v>0</v>
      </c>
      <c r="L72" s="124">
        <f t="shared" si="171"/>
        <v>0</v>
      </c>
      <c r="M72" s="386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0</v>
      </c>
      <c r="V72" s="122">
        <f>V73</f>
        <v>0</v>
      </c>
      <c r="W72" s="371">
        <f>W73</f>
        <v>0</v>
      </c>
      <c r="X72" s="371">
        <f>X73</f>
        <v>0</v>
      </c>
      <c r="Y72" s="124">
        <f t="shared" si="171"/>
        <v>0</v>
      </c>
      <c r="Z72" s="386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0</v>
      </c>
      <c r="AI72" s="122">
        <f>AI73</f>
        <v>0</v>
      </c>
      <c r="AJ72" s="371">
        <f>AJ73</f>
        <v>0</v>
      </c>
      <c r="AK72" s="371">
        <f>AK73</f>
        <v>0</v>
      </c>
      <c r="AL72" s="124">
        <f t="shared" si="171"/>
        <v>0</v>
      </c>
      <c r="AM72" s="386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>
      <c r="A73" s="295">
        <v>3</v>
      </c>
      <c r="B73" s="81"/>
      <c r="C73" s="128"/>
      <c r="D73" s="470" t="s">
        <v>16</v>
      </c>
      <c r="E73" s="470"/>
      <c r="F73" s="470"/>
      <c r="G73" s="471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10">
        <f t="shared" ref="K73" si="174">K74+K78</f>
        <v>0</v>
      </c>
      <c r="L73" s="117">
        <f t="shared" ref="L73:T73" si="175">L74+L78</f>
        <v>0</v>
      </c>
      <c r="M73" s="387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7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7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>
      <c r="A74" s="499">
        <v>31</v>
      </c>
      <c r="B74" s="465"/>
      <c r="C74" s="128"/>
      <c r="D74" s="470" t="s">
        <v>0</v>
      </c>
      <c r="E74" s="470"/>
      <c r="F74" s="470"/>
      <c r="G74" s="471"/>
      <c r="H74" s="113">
        <f t="shared" si="173"/>
        <v>0</v>
      </c>
      <c r="I74" s="134">
        <f>SUM(I75:I77)</f>
        <v>0</v>
      </c>
      <c r="J74" s="69">
        <f>SUM(J75:J77)</f>
        <v>0</v>
      </c>
      <c r="K74" s="410">
        <f t="shared" ref="K74" si="182">SUM(K75:K77)</f>
        <v>0</v>
      </c>
      <c r="L74" s="117">
        <f t="shared" ref="L74:T74" si="183">SUM(L75:L77)</f>
        <v>0</v>
      </c>
      <c r="M74" s="387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7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7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>
      <c r="A75" s="297"/>
      <c r="B75" s="235"/>
      <c r="C75" s="235">
        <v>311</v>
      </c>
      <c r="D75" s="449" t="s">
        <v>1</v>
      </c>
      <c r="E75" s="449"/>
      <c r="F75" s="449"/>
      <c r="G75" s="449"/>
      <c r="H75" s="114">
        <f t="shared" si="173"/>
        <v>0</v>
      </c>
      <c r="I75" s="118"/>
      <c r="J75" s="132"/>
      <c r="K75" s="52"/>
      <c r="L75" s="120"/>
      <c r="M75" s="388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311"/>
      <c r="X75" s="311"/>
      <c r="Y75" s="307"/>
      <c r="Z75" s="390"/>
      <c r="AA75" s="308"/>
      <c r="AB75" s="309"/>
      <c r="AC75" s="309"/>
      <c r="AD75" s="309"/>
      <c r="AE75" s="309"/>
      <c r="AF75" s="309"/>
      <c r="AG75" s="307"/>
      <c r="AH75" s="345">
        <f t="shared" si="179"/>
        <v>0</v>
      </c>
      <c r="AI75" s="306"/>
      <c r="AJ75" s="311"/>
      <c r="AK75" s="311"/>
      <c r="AL75" s="307"/>
      <c r="AM75" s="390"/>
      <c r="AN75" s="308"/>
      <c r="AO75" s="309"/>
      <c r="AP75" s="309"/>
      <c r="AQ75" s="309"/>
      <c r="AR75" s="309"/>
      <c r="AS75" s="309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>
      <c r="A76" s="297"/>
      <c r="B76" s="235"/>
      <c r="C76" s="235">
        <v>312</v>
      </c>
      <c r="D76" s="449" t="s">
        <v>2</v>
      </c>
      <c r="E76" s="449"/>
      <c r="F76" s="449"/>
      <c r="G76" s="450"/>
      <c r="H76" s="114">
        <f t="shared" si="173"/>
        <v>0</v>
      </c>
      <c r="I76" s="118"/>
      <c r="J76" s="132"/>
      <c r="K76" s="52"/>
      <c r="L76" s="120"/>
      <c r="M76" s="388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311"/>
      <c r="X76" s="311"/>
      <c r="Y76" s="307"/>
      <c r="Z76" s="390"/>
      <c r="AA76" s="308"/>
      <c r="AB76" s="309"/>
      <c r="AC76" s="309"/>
      <c r="AD76" s="309"/>
      <c r="AE76" s="309"/>
      <c r="AF76" s="309"/>
      <c r="AG76" s="307"/>
      <c r="AH76" s="345">
        <f t="shared" si="179"/>
        <v>0</v>
      </c>
      <c r="AI76" s="306"/>
      <c r="AJ76" s="311"/>
      <c r="AK76" s="311"/>
      <c r="AL76" s="307"/>
      <c r="AM76" s="390"/>
      <c r="AN76" s="308"/>
      <c r="AO76" s="309"/>
      <c r="AP76" s="309"/>
      <c r="AQ76" s="309"/>
      <c r="AR76" s="309"/>
      <c r="AS76" s="309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>
      <c r="A77" s="297"/>
      <c r="B77" s="235"/>
      <c r="C77" s="235">
        <v>313</v>
      </c>
      <c r="D77" s="449" t="s">
        <v>3</v>
      </c>
      <c r="E77" s="449"/>
      <c r="F77" s="449"/>
      <c r="G77" s="449"/>
      <c r="H77" s="114">
        <f t="shared" si="173"/>
        <v>0</v>
      </c>
      <c r="I77" s="118"/>
      <c r="J77" s="132"/>
      <c r="K77" s="52"/>
      <c r="L77" s="120"/>
      <c r="M77" s="388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311"/>
      <c r="X77" s="311"/>
      <c r="Y77" s="307"/>
      <c r="Z77" s="390"/>
      <c r="AA77" s="308"/>
      <c r="AB77" s="309"/>
      <c r="AC77" s="309"/>
      <c r="AD77" s="309"/>
      <c r="AE77" s="309"/>
      <c r="AF77" s="309"/>
      <c r="AG77" s="307"/>
      <c r="AH77" s="345">
        <f t="shared" si="179"/>
        <v>0</v>
      </c>
      <c r="AI77" s="306"/>
      <c r="AJ77" s="311"/>
      <c r="AK77" s="311"/>
      <c r="AL77" s="307"/>
      <c r="AM77" s="390"/>
      <c r="AN77" s="308"/>
      <c r="AO77" s="309"/>
      <c r="AP77" s="309"/>
      <c r="AQ77" s="309"/>
      <c r="AR77" s="309"/>
      <c r="AS77" s="309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>
      <c r="A78" s="499">
        <v>32</v>
      </c>
      <c r="B78" s="465"/>
      <c r="C78" s="128"/>
      <c r="D78" s="470" t="s">
        <v>4</v>
      </c>
      <c r="E78" s="470"/>
      <c r="F78" s="470"/>
      <c r="G78" s="471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10">
        <f t="shared" si="190"/>
        <v>0</v>
      </c>
      <c r="L78" s="117">
        <f t="shared" si="189"/>
        <v>0</v>
      </c>
      <c r="M78" s="387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7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7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>
      <c r="A79" s="297"/>
      <c r="B79" s="235"/>
      <c r="C79" s="235">
        <v>321</v>
      </c>
      <c r="D79" s="449" t="s">
        <v>5</v>
      </c>
      <c r="E79" s="449"/>
      <c r="F79" s="449"/>
      <c r="G79" s="449"/>
      <c r="H79" s="114">
        <f t="shared" si="173"/>
        <v>0</v>
      </c>
      <c r="I79" s="118"/>
      <c r="J79" s="132"/>
      <c r="K79" s="52"/>
      <c r="L79" s="120"/>
      <c r="M79" s="388"/>
      <c r="N79" s="156"/>
      <c r="O79" s="119"/>
      <c r="P79" s="119"/>
      <c r="Q79" s="119"/>
      <c r="R79" s="119"/>
      <c r="S79" s="119"/>
      <c r="T79" s="120"/>
      <c r="U79" s="321">
        <f t="shared" si="172"/>
        <v>0</v>
      </c>
      <c r="V79" s="306"/>
      <c r="W79" s="311"/>
      <c r="X79" s="311"/>
      <c r="Y79" s="307"/>
      <c r="Z79" s="390"/>
      <c r="AA79" s="308"/>
      <c r="AB79" s="309"/>
      <c r="AC79" s="309"/>
      <c r="AD79" s="309"/>
      <c r="AE79" s="309"/>
      <c r="AF79" s="309"/>
      <c r="AG79" s="307"/>
      <c r="AH79" s="345">
        <f t="shared" si="179"/>
        <v>0</v>
      </c>
      <c r="AI79" s="306"/>
      <c r="AJ79" s="311"/>
      <c r="AK79" s="311"/>
      <c r="AL79" s="307"/>
      <c r="AM79" s="390"/>
      <c r="AN79" s="308"/>
      <c r="AO79" s="309"/>
      <c r="AP79" s="309"/>
      <c r="AQ79" s="309"/>
      <c r="AR79" s="309"/>
      <c r="AS79" s="309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>
      <c r="A80" s="297"/>
      <c r="B80" s="235"/>
      <c r="C80" s="235">
        <v>322</v>
      </c>
      <c r="D80" s="449" t="s">
        <v>6</v>
      </c>
      <c r="E80" s="449"/>
      <c r="F80" s="449"/>
      <c r="G80" s="449"/>
      <c r="H80" s="114">
        <f t="shared" si="173"/>
        <v>0</v>
      </c>
      <c r="I80" s="118"/>
      <c r="J80" s="132"/>
      <c r="K80" s="52"/>
      <c r="L80" s="120"/>
      <c r="M80" s="388"/>
      <c r="N80" s="156"/>
      <c r="O80" s="119"/>
      <c r="P80" s="119"/>
      <c r="Q80" s="119"/>
      <c r="R80" s="119"/>
      <c r="S80" s="119"/>
      <c r="T80" s="120"/>
      <c r="U80" s="321">
        <f t="shared" si="172"/>
        <v>0</v>
      </c>
      <c r="V80" s="306"/>
      <c r="W80" s="311"/>
      <c r="X80" s="311"/>
      <c r="Y80" s="307"/>
      <c r="Z80" s="390"/>
      <c r="AA80" s="308"/>
      <c r="AB80" s="309"/>
      <c r="AC80" s="309"/>
      <c r="AD80" s="309"/>
      <c r="AE80" s="309"/>
      <c r="AF80" s="309"/>
      <c r="AG80" s="307"/>
      <c r="AH80" s="345">
        <f t="shared" si="179"/>
        <v>0</v>
      </c>
      <c r="AI80" s="306"/>
      <c r="AJ80" s="311"/>
      <c r="AK80" s="311"/>
      <c r="AL80" s="307"/>
      <c r="AM80" s="390"/>
      <c r="AN80" s="308"/>
      <c r="AO80" s="309"/>
      <c r="AP80" s="309"/>
      <c r="AQ80" s="309"/>
      <c r="AR80" s="309"/>
      <c r="AS80" s="309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>
      <c r="A81" s="297"/>
      <c r="B81" s="235"/>
      <c r="C81" s="235">
        <v>323</v>
      </c>
      <c r="D81" s="449" t="s">
        <v>7</v>
      </c>
      <c r="E81" s="449"/>
      <c r="F81" s="449"/>
      <c r="G81" s="449"/>
      <c r="H81" s="114">
        <f>SUM(I81:T81)</f>
        <v>0</v>
      </c>
      <c r="I81" s="118"/>
      <c r="J81" s="132"/>
      <c r="K81" s="52"/>
      <c r="L81" s="120"/>
      <c r="M81" s="388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311"/>
      <c r="X81" s="311"/>
      <c r="Y81" s="307"/>
      <c r="Z81" s="390"/>
      <c r="AA81" s="308"/>
      <c r="AB81" s="309"/>
      <c r="AC81" s="309"/>
      <c r="AD81" s="309"/>
      <c r="AE81" s="309"/>
      <c r="AF81" s="309"/>
      <c r="AG81" s="307"/>
      <c r="AH81" s="345">
        <f>SUM(AI81:AT81)</f>
        <v>0</v>
      </c>
      <c r="AI81" s="306"/>
      <c r="AJ81" s="311"/>
      <c r="AK81" s="311"/>
      <c r="AL81" s="307"/>
      <c r="AM81" s="390"/>
      <c r="AN81" s="308"/>
      <c r="AO81" s="309"/>
      <c r="AP81" s="309"/>
      <c r="AQ81" s="309"/>
      <c r="AR81" s="309"/>
      <c r="AS81" s="309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>
      <c r="A82" s="297"/>
      <c r="B82" s="235"/>
      <c r="C82" s="235">
        <v>329</v>
      </c>
      <c r="D82" s="449" t="s">
        <v>8</v>
      </c>
      <c r="E82" s="449"/>
      <c r="F82" s="449"/>
      <c r="G82" s="450"/>
      <c r="H82" s="114">
        <f t="shared" ref="H82" si="198">SUM(I82:T82)</f>
        <v>0</v>
      </c>
      <c r="I82" s="118"/>
      <c r="J82" s="132"/>
      <c r="K82" s="52"/>
      <c r="L82" s="120"/>
      <c r="M82" s="388"/>
      <c r="N82" s="156"/>
      <c r="O82" s="119"/>
      <c r="P82" s="119"/>
      <c r="Q82" s="119"/>
      <c r="R82" s="119"/>
      <c r="S82" s="119"/>
      <c r="T82" s="120"/>
      <c r="U82" s="321">
        <f t="shared" si="172"/>
        <v>0</v>
      </c>
      <c r="V82" s="306"/>
      <c r="W82" s="311"/>
      <c r="X82" s="311"/>
      <c r="Y82" s="307"/>
      <c r="Z82" s="390"/>
      <c r="AA82" s="308"/>
      <c r="AB82" s="309"/>
      <c r="AC82" s="309"/>
      <c r="AD82" s="309"/>
      <c r="AE82" s="309"/>
      <c r="AF82" s="309"/>
      <c r="AG82" s="307"/>
      <c r="AH82" s="345">
        <f t="shared" ref="AH82" si="199">SUM(AI82:AT82)</f>
        <v>0</v>
      </c>
      <c r="AI82" s="306"/>
      <c r="AJ82" s="311"/>
      <c r="AK82" s="311"/>
      <c r="AL82" s="307"/>
      <c r="AM82" s="390"/>
      <c r="AN82" s="308"/>
      <c r="AO82" s="309"/>
      <c r="AP82" s="309"/>
      <c r="AQ82" s="309"/>
      <c r="AR82" s="309"/>
      <c r="AS82" s="309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70"/>
      <c r="AV83" s="494"/>
      <c r="AW83" s="494"/>
      <c r="AX83" s="494"/>
      <c r="AY83" s="494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>
      <c r="A84" s="506" t="s">
        <v>69</v>
      </c>
      <c r="B84" s="507"/>
      <c r="C84" s="507"/>
      <c r="D84" s="500" t="s">
        <v>155</v>
      </c>
      <c r="E84" s="500"/>
      <c r="F84" s="500"/>
      <c r="G84" s="501"/>
      <c r="H84" s="121">
        <f>SUM(I84:T84)</f>
        <v>0</v>
      </c>
      <c r="I84" s="122">
        <f>I85+I91</f>
        <v>0</v>
      </c>
      <c r="J84" s="371">
        <f>J85+J91</f>
        <v>0</v>
      </c>
      <c r="K84" s="416">
        <f t="shared" ref="K84" si="200">K85+K91</f>
        <v>0</v>
      </c>
      <c r="L84" s="124">
        <f t="shared" ref="L84:T84" si="201">L85+L91</f>
        <v>0</v>
      </c>
      <c r="M84" s="386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371">
        <f>W85+W91</f>
        <v>0</v>
      </c>
      <c r="X84" s="371">
        <f>X85+X91</f>
        <v>0</v>
      </c>
      <c r="Y84" s="124">
        <f t="shared" ref="Y84:AG84" si="204">Y85+Y91</f>
        <v>0</v>
      </c>
      <c r="Z84" s="386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371">
        <f>AJ85+AJ91</f>
        <v>0</v>
      </c>
      <c r="AK84" s="371">
        <f>AK85+AK91</f>
        <v>0</v>
      </c>
      <c r="AL84" s="124">
        <f t="shared" ref="AL84:AT84" si="206">AL85+AL91</f>
        <v>0</v>
      </c>
      <c r="AM84" s="386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>
      <c r="A85" s="295">
        <v>3</v>
      </c>
      <c r="B85" s="81"/>
      <c r="C85" s="128"/>
      <c r="D85" s="470" t="s">
        <v>16</v>
      </c>
      <c r="E85" s="470"/>
      <c r="F85" s="470"/>
      <c r="G85" s="471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10">
        <f t="shared" ref="K85:AT85" si="209">K86</f>
        <v>0</v>
      </c>
      <c r="L85" s="117">
        <f t="shared" si="209"/>
        <v>0</v>
      </c>
      <c r="M85" s="387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7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7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>
      <c r="A86" s="499">
        <v>32</v>
      </c>
      <c r="B86" s="465"/>
      <c r="C86" s="128"/>
      <c r="D86" s="470" t="s">
        <v>4</v>
      </c>
      <c r="E86" s="470"/>
      <c r="F86" s="470"/>
      <c r="G86" s="471"/>
      <c r="H86" s="113">
        <f t="shared" si="208"/>
        <v>0</v>
      </c>
      <c r="I86" s="115">
        <f>SUM(I87:I90)</f>
        <v>0</v>
      </c>
      <c r="J86" s="69">
        <f>SUM(J87:J90)</f>
        <v>0</v>
      </c>
      <c r="K86" s="410">
        <f t="shared" ref="K86" si="211">SUM(K87:K90)</f>
        <v>0</v>
      </c>
      <c r="L86" s="117">
        <f t="shared" ref="L86:T86" si="212">SUM(L87:L90)</f>
        <v>0</v>
      </c>
      <c r="M86" s="387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7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7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>
      <c r="A87" s="297"/>
      <c r="B87" s="235"/>
      <c r="C87" s="235">
        <v>321</v>
      </c>
      <c r="D87" s="449" t="s">
        <v>5</v>
      </c>
      <c r="E87" s="449"/>
      <c r="F87" s="449"/>
      <c r="G87" s="449"/>
      <c r="H87" s="114">
        <f t="shared" si="208"/>
        <v>0</v>
      </c>
      <c r="I87" s="118"/>
      <c r="J87" s="132"/>
      <c r="K87" s="52"/>
      <c r="L87" s="120"/>
      <c r="M87" s="388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311"/>
      <c r="X87" s="311"/>
      <c r="Y87" s="307"/>
      <c r="Z87" s="390"/>
      <c r="AA87" s="308"/>
      <c r="AB87" s="309"/>
      <c r="AC87" s="309"/>
      <c r="AD87" s="309"/>
      <c r="AE87" s="309"/>
      <c r="AF87" s="309"/>
      <c r="AG87" s="307"/>
      <c r="AH87" s="345">
        <f t="shared" si="210"/>
        <v>0</v>
      </c>
      <c r="AI87" s="306"/>
      <c r="AJ87" s="311"/>
      <c r="AK87" s="311"/>
      <c r="AL87" s="307"/>
      <c r="AM87" s="390"/>
      <c r="AN87" s="308"/>
      <c r="AO87" s="309"/>
      <c r="AP87" s="309"/>
      <c r="AQ87" s="309"/>
      <c r="AR87" s="309"/>
      <c r="AS87" s="309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>
      <c r="A88" s="297"/>
      <c r="B88" s="235"/>
      <c r="C88" s="235">
        <v>322</v>
      </c>
      <c r="D88" s="449" t="s">
        <v>6</v>
      </c>
      <c r="E88" s="449"/>
      <c r="F88" s="449"/>
      <c r="G88" s="449"/>
      <c r="H88" s="114">
        <f t="shared" si="208"/>
        <v>0</v>
      </c>
      <c r="I88" s="118"/>
      <c r="J88" s="132"/>
      <c r="K88" s="52"/>
      <c r="L88" s="120"/>
      <c r="M88" s="388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311"/>
      <c r="X88" s="311"/>
      <c r="Y88" s="307"/>
      <c r="Z88" s="390"/>
      <c r="AA88" s="308"/>
      <c r="AB88" s="309"/>
      <c r="AC88" s="309"/>
      <c r="AD88" s="309"/>
      <c r="AE88" s="309"/>
      <c r="AF88" s="309"/>
      <c r="AG88" s="307"/>
      <c r="AH88" s="345">
        <f t="shared" si="210"/>
        <v>0</v>
      </c>
      <c r="AI88" s="306"/>
      <c r="AJ88" s="311"/>
      <c r="AK88" s="311"/>
      <c r="AL88" s="307"/>
      <c r="AM88" s="390"/>
      <c r="AN88" s="308"/>
      <c r="AO88" s="309"/>
      <c r="AP88" s="309"/>
      <c r="AQ88" s="309"/>
      <c r="AR88" s="309"/>
      <c r="AS88" s="309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>
      <c r="A89" s="297"/>
      <c r="B89" s="235"/>
      <c r="C89" s="235">
        <v>323</v>
      </c>
      <c r="D89" s="449" t="s">
        <v>7</v>
      </c>
      <c r="E89" s="449"/>
      <c r="F89" s="449"/>
      <c r="G89" s="449"/>
      <c r="H89" s="114">
        <f>SUM(I89:T89)</f>
        <v>0</v>
      </c>
      <c r="I89" s="118"/>
      <c r="J89" s="132"/>
      <c r="K89" s="52"/>
      <c r="L89" s="120"/>
      <c r="M89" s="388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311"/>
      <c r="X89" s="311"/>
      <c r="Y89" s="307"/>
      <c r="Z89" s="390"/>
      <c r="AA89" s="308"/>
      <c r="AB89" s="309"/>
      <c r="AC89" s="309"/>
      <c r="AD89" s="309"/>
      <c r="AE89" s="309"/>
      <c r="AF89" s="309"/>
      <c r="AG89" s="307"/>
      <c r="AH89" s="345">
        <f>SUM(AI89:AT89)</f>
        <v>0</v>
      </c>
      <c r="AI89" s="306"/>
      <c r="AJ89" s="311"/>
      <c r="AK89" s="311"/>
      <c r="AL89" s="307"/>
      <c r="AM89" s="390"/>
      <c r="AN89" s="308"/>
      <c r="AO89" s="309"/>
      <c r="AP89" s="309"/>
      <c r="AQ89" s="309"/>
      <c r="AR89" s="309"/>
      <c r="AS89" s="309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>
      <c r="A90" s="297"/>
      <c r="B90" s="235"/>
      <c r="C90" s="235">
        <v>329</v>
      </c>
      <c r="D90" s="449" t="s">
        <v>8</v>
      </c>
      <c r="E90" s="449"/>
      <c r="F90" s="449"/>
      <c r="G90" s="450"/>
      <c r="H90" s="114">
        <f t="shared" ref="H90:H91" si="218">SUM(I90:T90)</f>
        <v>0</v>
      </c>
      <c r="I90" s="118"/>
      <c r="J90" s="132"/>
      <c r="K90" s="52"/>
      <c r="L90" s="120"/>
      <c r="M90" s="388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311"/>
      <c r="X90" s="311"/>
      <c r="Y90" s="307"/>
      <c r="Z90" s="390"/>
      <c r="AA90" s="308"/>
      <c r="AB90" s="309"/>
      <c r="AC90" s="309"/>
      <c r="AD90" s="309"/>
      <c r="AE90" s="309"/>
      <c r="AF90" s="309"/>
      <c r="AG90" s="307"/>
      <c r="AH90" s="345">
        <f t="shared" ref="AH90:AH91" si="219">SUM(AI90:AT90)</f>
        <v>0</v>
      </c>
      <c r="AI90" s="306"/>
      <c r="AJ90" s="311"/>
      <c r="AK90" s="311"/>
      <c r="AL90" s="307"/>
      <c r="AM90" s="390"/>
      <c r="AN90" s="308"/>
      <c r="AO90" s="309"/>
      <c r="AP90" s="309"/>
      <c r="AQ90" s="309"/>
      <c r="AR90" s="309"/>
      <c r="AS90" s="309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>
      <c r="A91" s="295">
        <v>4</v>
      </c>
      <c r="B91" s="78"/>
      <c r="C91" s="78"/>
      <c r="D91" s="539" t="s">
        <v>17</v>
      </c>
      <c r="E91" s="539"/>
      <c r="F91" s="539"/>
      <c r="G91" s="540"/>
      <c r="H91" s="113">
        <f t="shared" si="218"/>
        <v>0</v>
      </c>
      <c r="I91" s="115">
        <f>I92</f>
        <v>0</v>
      </c>
      <c r="J91" s="69">
        <f>J92</f>
        <v>0</v>
      </c>
      <c r="K91" s="410">
        <f t="shared" ref="K91:AL92" si="220">K92</f>
        <v>0</v>
      </c>
      <c r="L91" s="117">
        <f t="shared" si="220"/>
        <v>0</v>
      </c>
      <c r="M91" s="387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7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7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>
      <c r="A92" s="499">
        <v>42</v>
      </c>
      <c r="B92" s="465"/>
      <c r="C92" s="275"/>
      <c r="D92" s="470" t="s">
        <v>47</v>
      </c>
      <c r="E92" s="470"/>
      <c r="F92" s="470"/>
      <c r="G92" s="471"/>
      <c r="H92" s="113">
        <f>SUM(I92:T92)</f>
        <v>0</v>
      </c>
      <c r="I92" s="115">
        <f>I93</f>
        <v>0</v>
      </c>
      <c r="J92" s="69">
        <f>J93</f>
        <v>0</v>
      </c>
      <c r="K92" s="410">
        <f t="shared" si="220"/>
        <v>0</v>
      </c>
      <c r="L92" s="117">
        <f t="shared" si="220"/>
        <v>0</v>
      </c>
      <c r="M92" s="387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7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7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>
      <c r="A93" s="297"/>
      <c r="B93" s="235"/>
      <c r="C93" s="235">
        <v>422</v>
      </c>
      <c r="D93" s="449" t="s">
        <v>11</v>
      </c>
      <c r="E93" s="449"/>
      <c r="F93" s="449"/>
      <c r="G93" s="450"/>
      <c r="H93" s="114">
        <f>SUM(I93:T93)</f>
        <v>0</v>
      </c>
      <c r="I93" s="118"/>
      <c r="J93" s="132"/>
      <c r="K93" s="52"/>
      <c r="L93" s="120"/>
      <c r="M93" s="388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311"/>
      <c r="X93" s="311"/>
      <c r="Y93" s="307"/>
      <c r="Z93" s="390"/>
      <c r="AA93" s="308"/>
      <c r="AB93" s="309"/>
      <c r="AC93" s="309"/>
      <c r="AD93" s="309"/>
      <c r="AE93" s="309"/>
      <c r="AF93" s="309"/>
      <c r="AG93" s="307"/>
      <c r="AH93" s="345">
        <f>SUM(AI93:AT93)</f>
        <v>0</v>
      </c>
      <c r="AI93" s="306"/>
      <c r="AJ93" s="311"/>
      <c r="AK93" s="311"/>
      <c r="AL93" s="307"/>
      <c r="AM93" s="390"/>
      <c r="AN93" s="308"/>
      <c r="AO93" s="309"/>
      <c r="AP93" s="309"/>
      <c r="AQ93" s="309"/>
      <c r="AR93" s="309"/>
      <c r="AS93" s="309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>
      <c r="A94" s="354"/>
      <c r="B94" s="355"/>
      <c r="D94" s="357"/>
      <c r="E94" s="357"/>
      <c r="F94" s="357"/>
      <c r="G94" s="357"/>
      <c r="I94" s="512" t="s">
        <v>151</v>
      </c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3"/>
      <c r="V94" s="512" t="s">
        <v>151</v>
      </c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3"/>
      <c r="AI94" s="512" t="s">
        <v>151</v>
      </c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3"/>
      <c r="AU94" s="358"/>
      <c r="AV94" s="401"/>
      <c r="AW94" s="401"/>
      <c r="AX94" s="401"/>
      <c r="AY94" s="401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70"/>
      <c r="AV95" s="494"/>
      <c r="AW95" s="494"/>
      <c r="AX95" s="494"/>
      <c r="AY95" s="494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>
      <c r="A96" s="506" t="s">
        <v>69</v>
      </c>
      <c r="B96" s="507"/>
      <c r="C96" s="507"/>
      <c r="D96" s="500" t="s">
        <v>156</v>
      </c>
      <c r="E96" s="500"/>
      <c r="F96" s="500"/>
      <c r="G96" s="501"/>
      <c r="H96" s="121">
        <f>SUM(I96:T96)</f>
        <v>0</v>
      </c>
      <c r="I96" s="122">
        <f>I97</f>
        <v>0</v>
      </c>
      <c r="J96" s="371">
        <f>J97</f>
        <v>0</v>
      </c>
      <c r="K96" s="416">
        <f t="shared" ref="K96:AL97" si="224">K97</f>
        <v>0</v>
      </c>
      <c r="L96" s="124">
        <f t="shared" si="224"/>
        <v>0</v>
      </c>
      <c r="M96" s="386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371">
        <f t="shared" si="226"/>
        <v>0</v>
      </c>
      <c r="X96" s="371">
        <f t="shared" si="226"/>
        <v>0</v>
      </c>
      <c r="Y96" s="124">
        <f t="shared" si="224"/>
        <v>0</v>
      </c>
      <c r="Z96" s="386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371">
        <f t="shared" si="227"/>
        <v>0</v>
      </c>
      <c r="AK96" s="371">
        <f t="shared" si="227"/>
        <v>0</v>
      </c>
      <c r="AL96" s="124">
        <f t="shared" si="224"/>
        <v>0</v>
      </c>
      <c r="AM96" s="386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>
      <c r="A97" s="295">
        <v>3</v>
      </c>
      <c r="B97" s="81"/>
      <c r="C97" s="128"/>
      <c r="D97" s="470" t="s">
        <v>16</v>
      </c>
      <c r="E97" s="470"/>
      <c r="F97" s="470"/>
      <c r="G97" s="471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10">
        <f t="shared" si="224"/>
        <v>0</v>
      </c>
      <c r="L97" s="117">
        <f t="shared" si="224"/>
        <v>0</v>
      </c>
      <c r="M97" s="387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7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7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>
      <c r="A98" s="499">
        <v>32</v>
      </c>
      <c r="B98" s="465"/>
      <c r="C98" s="128"/>
      <c r="D98" s="470" t="s">
        <v>4</v>
      </c>
      <c r="E98" s="470"/>
      <c r="F98" s="470"/>
      <c r="G98" s="471"/>
      <c r="H98" s="113">
        <f t="shared" si="229"/>
        <v>0</v>
      </c>
      <c r="I98" s="115">
        <f>SUM(I99:I102)</f>
        <v>0</v>
      </c>
      <c r="J98" s="69">
        <f>SUM(J99:J102)</f>
        <v>0</v>
      </c>
      <c r="K98" s="410">
        <f>SUM(K99:K102)</f>
        <v>0</v>
      </c>
      <c r="L98" s="117">
        <f>SUM(L99:L102)</f>
        <v>0</v>
      </c>
      <c r="M98" s="387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7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7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>
      <c r="A99" s="297"/>
      <c r="B99" s="235"/>
      <c r="C99" s="235">
        <v>321</v>
      </c>
      <c r="D99" s="449" t="s">
        <v>5</v>
      </c>
      <c r="E99" s="449"/>
      <c r="F99" s="449"/>
      <c r="G99" s="449"/>
      <c r="H99" s="114">
        <f t="shared" si="229"/>
        <v>0</v>
      </c>
      <c r="I99" s="118"/>
      <c r="J99" s="132"/>
      <c r="K99" s="52"/>
      <c r="L99" s="120"/>
      <c r="M99" s="388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311"/>
      <c r="X99" s="311"/>
      <c r="Y99" s="307"/>
      <c r="Z99" s="390"/>
      <c r="AA99" s="308"/>
      <c r="AB99" s="309"/>
      <c r="AC99" s="309"/>
      <c r="AD99" s="309"/>
      <c r="AE99" s="309"/>
      <c r="AF99" s="309"/>
      <c r="AG99" s="307"/>
      <c r="AH99" s="345">
        <f t="shared" si="230"/>
        <v>0</v>
      </c>
      <c r="AI99" s="306"/>
      <c r="AJ99" s="311"/>
      <c r="AK99" s="311"/>
      <c r="AL99" s="307"/>
      <c r="AM99" s="390"/>
      <c r="AN99" s="308"/>
      <c r="AO99" s="309"/>
      <c r="AP99" s="309"/>
      <c r="AQ99" s="309"/>
      <c r="AR99" s="309"/>
      <c r="AS99" s="309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>
      <c r="A100" s="297"/>
      <c r="B100" s="235"/>
      <c r="C100" s="235">
        <v>322</v>
      </c>
      <c r="D100" s="449" t="s">
        <v>6</v>
      </c>
      <c r="E100" s="449"/>
      <c r="F100" s="449"/>
      <c r="G100" s="449"/>
      <c r="H100" s="114">
        <f t="shared" si="229"/>
        <v>0</v>
      </c>
      <c r="I100" s="118"/>
      <c r="J100" s="132"/>
      <c r="K100" s="52"/>
      <c r="L100" s="120"/>
      <c r="M100" s="388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311"/>
      <c r="X100" s="311"/>
      <c r="Y100" s="307"/>
      <c r="Z100" s="390"/>
      <c r="AA100" s="308"/>
      <c r="AB100" s="309"/>
      <c r="AC100" s="309"/>
      <c r="AD100" s="309"/>
      <c r="AE100" s="309"/>
      <c r="AF100" s="309"/>
      <c r="AG100" s="307"/>
      <c r="AH100" s="345">
        <f t="shared" si="230"/>
        <v>0</v>
      </c>
      <c r="AI100" s="306"/>
      <c r="AJ100" s="311"/>
      <c r="AK100" s="311"/>
      <c r="AL100" s="307"/>
      <c r="AM100" s="390"/>
      <c r="AN100" s="308"/>
      <c r="AO100" s="309"/>
      <c r="AP100" s="309"/>
      <c r="AQ100" s="309"/>
      <c r="AR100" s="309"/>
      <c r="AS100" s="309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>
      <c r="A101" s="297"/>
      <c r="B101" s="235"/>
      <c r="C101" s="235">
        <v>323</v>
      </c>
      <c r="D101" s="449" t="s">
        <v>7</v>
      </c>
      <c r="E101" s="449"/>
      <c r="F101" s="449"/>
      <c r="G101" s="449"/>
      <c r="H101" s="114">
        <f>SUM(I101:T101)</f>
        <v>0</v>
      </c>
      <c r="I101" s="118"/>
      <c r="J101" s="132"/>
      <c r="K101" s="52"/>
      <c r="L101" s="120"/>
      <c r="M101" s="388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311"/>
      <c r="X101" s="311"/>
      <c r="Y101" s="307"/>
      <c r="Z101" s="390"/>
      <c r="AA101" s="308"/>
      <c r="AB101" s="309"/>
      <c r="AC101" s="309"/>
      <c r="AD101" s="309"/>
      <c r="AE101" s="309"/>
      <c r="AF101" s="309"/>
      <c r="AG101" s="307"/>
      <c r="AH101" s="345">
        <f>SUM(AI101:AT101)</f>
        <v>0</v>
      </c>
      <c r="AI101" s="306"/>
      <c r="AJ101" s="311"/>
      <c r="AK101" s="311"/>
      <c r="AL101" s="307"/>
      <c r="AM101" s="390"/>
      <c r="AN101" s="308"/>
      <c r="AO101" s="309"/>
      <c r="AP101" s="309"/>
      <c r="AQ101" s="309"/>
      <c r="AR101" s="309"/>
      <c r="AS101" s="309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>
      <c r="A102" s="297"/>
      <c r="B102" s="235"/>
      <c r="C102" s="235">
        <v>329</v>
      </c>
      <c r="D102" s="449" t="s">
        <v>8</v>
      </c>
      <c r="E102" s="449"/>
      <c r="F102" s="449"/>
      <c r="G102" s="450"/>
      <c r="H102" s="114">
        <f t="shared" ref="H102" si="237">SUM(I102:T102)</f>
        <v>0</v>
      </c>
      <c r="I102" s="118"/>
      <c r="J102" s="132"/>
      <c r="K102" s="52"/>
      <c r="L102" s="120"/>
      <c r="M102" s="388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311"/>
      <c r="X102" s="311"/>
      <c r="Y102" s="307"/>
      <c r="Z102" s="390"/>
      <c r="AA102" s="308"/>
      <c r="AB102" s="309"/>
      <c r="AC102" s="309"/>
      <c r="AD102" s="309"/>
      <c r="AE102" s="309"/>
      <c r="AF102" s="309"/>
      <c r="AG102" s="307"/>
      <c r="AH102" s="345">
        <f t="shared" ref="AH102" si="238">SUM(AI102:AT102)</f>
        <v>0</v>
      </c>
      <c r="AI102" s="306"/>
      <c r="AJ102" s="311"/>
      <c r="AK102" s="311"/>
      <c r="AL102" s="307"/>
      <c r="AM102" s="390"/>
      <c r="AN102" s="308"/>
      <c r="AO102" s="309"/>
      <c r="AP102" s="309"/>
      <c r="AQ102" s="309"/>
      <c r="AR102" s="309"/>
      <c r="AS102" s="309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>
      <c r="A103" s="354"/>
      <c r="B103" s="355"/>
      <c r="D103" s="357"/>
      <c r="E103" s="357"/>
      <c r="F103" s="357"/>
      <c r="G103" s="357"/>
      <c r="I103" s="512" t="s">
        <v>152</v>
      </c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3"/>
      <c r="V103" s="512" t="s">
        <v>152</v>
      </c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3"/>
      <c r="AI103" s="512" t="s">
        <v>152</v>
      </c>
      <c r="AJ103" s="512"/>
      <c r="AK103" s="512"/>
      <c r="AL103" s="512"/>
      <c r="AM103" s="512"/>
      <c r="AN103" s="512"/>
      <c r="AO103" s="512"/>
      <c r="AP103" s="512"/>
      <c r="AQ103" s="512"/>
      <c r="AR103" s="512"/>
      <c r="AS103" s="512"/>
      <c r="AT103" s="513"/>
      <c r="AU103" s="358"/>
      <c r="AV103" s="401"/>
      <c r="AW103" s="401"/>
      <c r="AX103" s="401"/>
      <c r="AY103" s="401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70"/>
      <c r="AV104" s="494"/>
      <c r="AW104" s="494"/>
      <c r="AX104" s="494"/>
      <c r="AY104" s="494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>
      <c r="A105" s="506" t="s">
        <v>69</v>
      </c>
      <c r="B105" s="507"/>
      <c r="C105" s="507"/>
      <c r="D105" s="500" t="s">
        <v>157</v>
      </c>
      <c r="E105" s="500"/>
      <c r="F105" s="500"/>
      <c r="G105" s="501"/>
      <c r="H105" s="121">
        <f>SUM(I105:T105)</f>
        <v>180000</v>
      </c>
      <c r="I105" s="122">
        <f>I106</f>
        <v>0</v>
      </c>
      <c r="J105" s="371">
        <f>J106</f>
        <v>0</v>
      </c>
      <c r="K105" s="416">
        <f t="shared" ref="K105:AT105" si="239">K106</f>
        <v>0</v>
      </c>
      <c r="L105" s="124">
        <f t="shared" si="239"/>
        <v>0</v>
      </c>
      <c r="M105" s="386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180000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180000</v>
      </c>
      <c r="V105" s="122">
        <f>V106</f>
        <v>0</v>
      </c>
      <c r="W105" s="371">
        <f>W106</f>
        <v>0</v>
      </c>
      <c r="X105" s="371">
        <f>X106</f>
        <v>0</v>
      </c>
      <c r="Y105" s="124">
        <f t="shared" si="239"/>
        <v>0</v>
      </c>
      <c r="Z105" s="386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180000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180000</v>
      </c>
      <c r="AI105" s="122">
        <f>AI106</f>
        <v>0</v>
      </c>
      <c r="AJ105" s="371">
        <f>AJ106</f>
        <v>0</v>
      </c>
      <c r="AK105" s="371">
        <f>AK106</f>
        <v>0</v>
      </c>
      <c r="AL105" s="124">
        <f t="shared" si="239"/>
        <v>0</v>
      </c>
      <c r="AM105" s="386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180000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>
      <c r="A106" s="295">
        <v>3</v>
      </c>
      <c r="B106" s="81"/>
      <c r="C106" s="128"/>
      <c r="D106" s="470" t="s">
        <v>16</v>
      </c>
      <c r="E106" s="470"/>
      <c r="F106" s="470"/>
      <c r="G106" s="471"/>
      <c r="H106" s="113">
        <f t="shared" ref="H106:H113" si="241">SUM(I106:T106)</f>
        <v>180000</v>
      </c>
      <c r="I106" s="115">
        <f>I107+I111</f>
        <v>0</v>
      </c>
      <c r="J106" s="69">
        <f>J107+J111</f>
        <v>0</v>
      </c>
      <c r="K106" s="410">
        <f t="shared" ref="K106" si="242">K107+K111</f>
        <v>0</v>
      </c>
      <c r="L106" s="117">
        <f t="shared" ref="L106:T106" si="243">L107+L111</f>
        <v>0</v>
      </c>
      <c r="M106" s="387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180000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180000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7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180000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180000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7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180000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>
      <c r="A107" s="499">
        <v>31</v>
      </c>
      <c r="B107" s="465"/>
      <c r="C107" s="128"/>
      <c r="D107" s="470" t="s">
        <v>0</v>
      </c>
      <c r="E107" s="470"/>
      <c r="F107" s="470"/>
      <c r="G107" s="471"/>
      <c r="H107" s="113">
        <f t="shared" si="241"/>
        <v>180000</v>
      </c>
      <c r="I107" s="134">
        <f>SUM(I108:I110)</f>
        <v>0</v>
      </c>
      <c r="J107" s="69">
        <f>SUM(J108:J110)</f>
        <v>0</v>
      </c>
      <c r="K107" s="410">
        <f t="shared" ref="K107" si="250">SUM(K108:K110)</f>
        <v>0</v>
      </c>
      <c r="L107" s="117">
        <f t="shared" ref="L107:T107" si="251">SUM(L108:L110)</f>
        <v>0</v>
      </c>
      <c r="M107" s="387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180000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180000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7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180000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180000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7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180000</v>
      </c>
      <c r="AR107" s="116">
        <f t="shared" si="255"/>
        <v>0</v>
      </c>
      <c r="AS107" s="116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>
      <c r="A108" s="297"/>
      <c r="B108" s="235"/>
      <c r="C108" s="235">
        <v>311</v>
      </c>
      <c r="D108" s="449" t="s">
        <v>1</v>
      </c>
      <c r="E108" s="449"/>
      <c r="F108" s="449"/>
      <c r="G108" s="449"/>
      <c r="H108" s="114">
        <f t="shared" si="241"/>
        <v>151500</v>
      </c>
      <c r="I108" s="118"/>
      <c r="J108" s="132"/>
      <c r="K108" s="52"/>
      <c r="L108" s="120"/>
      <c r="M108" s="388"/>
      <c r="N108" s="156"/>
      <c r="O108" s="119"/>
      <c r="P108" s="119"/>
      <c r="Q108" s="119">
        <v>151500</v>
      </c>
      <c r="R108" s="119"/>
      <c r="S108" s="119"/>
      <c r="T108" s="120"/>
      <c r="U108" s="321">
        <f t="shared" si="240"/>
        <v>151500</v>
      </c>
      <c r="V108" s="306"/>
      <c r="W108" s="311"/>
      <c r="X108" s="311"/>
      <c r="Y108" s="307"/>
      <c r="Z108" s="390"/>
      <c r="AA108" s="308"/>
      <c r="AB108" s="309"/>
      <c r="AC108" s="309"/>
      <c r="AD108" s="309">
        <v>151500</v>
      </c>
      <c r="AE108" s="309" t="s">
        <v>191</v>
      </c>
      <c r="AF108" s="309"/>
      <c r="AG108" s="307"/>
      <c r="AH108" s="345">
        <f t="shared" si="247"/>
        <v>151500</v>
      </c>
      <c r="AI108" s="306"/>
      <c r="AJ108" s="311"/>
      <c r="AK108" s="311"/>
      <c r="AL108" s="307"/>
      <c r="AM108" s="390"/>
      <c r="AN108" s="308"/>
      <c r="AO108" s="309"/>
      <c r="AP108" s="309"/>
      <c r="AQ108" s="309">
        <v>151500</v>
      </c>
      <c r="AR108" s="309"/>
      <c r="AS108" s="309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>
      <c r="A109" s="297"/>
      <c r="B109" s="235"/>
      <c r="C109" s="235">
        <v>312</v>
      </c>
      <c r="D109" s="449" t="s">
        <v>2</v>
      </c>
      <c r="E109" s="449"/>
      <c r="F109" s="449"/>
      <c r="G109" s="450"/>
      <c r="H109" s="114">
        <f t="shared" si="241"/>
        <v>2500</v>
      </c>
      <c r="I109" s="118"/>
      <c r="J109" s="132"/>
      <c r="K109" s="52"/>
      <c r="L109" s="120"/>
      <c r="M109" s="388"/>
      <c r="N109" s="156"/>
      <c r="O109" s="119"/>
      <c r="P109" s="119"/>
      <c r="Q109" s="119">
        <v>2500</v>
      </c>
      <c r="R109" s="119"/>
      <c r="S109" s="119"/>
      <c r="T109" s="120"/>
      <c r="U109" s="321">
        <f t="shared" si="240"/>
        <v>2500</v>
      </c>
      <c r="V109" s="306"/>
      <c r="W109" s="311"/>
      <c r="X109" s="311"/>
      <c r="Y109" s="307"/>
      <c r="Z109" s="390"/>
      <c r="AA109" s="308"/>
      <c r="AB109" s="309"/>
      <c r="AC109" s="309"/>
      <c r="AD109" s="309">
        <v>2500</v>
      </c>
      <c r="AE109" s="309"/>
      <c r="AF109" s="309"/>
      <c r="AG109" s="307"/>
      <c r="AH109" s="345">
        <f t="shared" si="247"/>
        <v>2500</v>
      </c>
      <c r="AI109" s="306"/>
      <c r="AJ109" s="311"/>
      <c r="AK109" s="311"/>
      <c r="AL109" s="307"/>
      <c r="AM109" s="390"/>
      <c r="AN109" s="308"/>
      <c r="AO109" s="309"/>
      <c r="AP109" s="309"/>
      <c r="AQ109" s="309">
        <v>2500</v>
      </c>
      <c r="AR109" s="309"/>
      <c r="AS109" s="309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>
      <c r="A110" s="297"/>
      <c r="B110" s="235"/>
      <c r="C110" s="235">
        <v>313</v>
      </c>
      <c r="D110" s="449" t="s">
        <v>3</v>
      </c>
      <c r="E110" s="449"/>
      <c r="F110" s="449"/>
      <c r="G110" s="449"/>
      <c r="H110" s="114">
        <f t="shared" si="241"/>
        <v>26000</v>
      </c>
      <c r="I110" s="118"/>
      <c r="J110" s="132"/>
      <c r="K110" s="52"/>
      <c r="L110" s="120"/>
      <c r="M110" s="388"/>
      <c r="N110" s="156"/>
      <c r="O110" s="119"/>
      <c r="P110" s="119"/>
      <c r="Q110" s="119">
        <v>26000</v>
      </c>
      <c r="R110" s="119"/>
      <c r="S110" s="119"/>
      <c r="T110" s="120"/>
      <c r="U110" s="321">
        <f t="shared" si="240"/>
        <v>26000</v>
      </c>
      <c r="V110" s="306"/>
      <c r="W110" s="311"/>
      <c r="X110" s="311"/>
      <c r="Y110" s="307"/>
      <c r="Z110" s="390"/>
      <c r="AA110" s="308"/>
      <c r="AB110" s="309"/>
      <c r="AC110" s="309"/>
      <c r="AD110" s="309">
        <v>26000</v>
      </c>
      <c r="AE110" s="309"/>
      <c r="AF110" s="309"/>
      <c r="AG110" s="307"/>
      <c r="AH110" s="345">
        <f t="shared" si="247"/>
        <v>26000</v>
      </c>
      <c r="AI110" s="306"/>
      <c r="AJ110" s="311"/>
      <c r="AK110" s="311"/>
      <c r="AL110" s="307"/>
      <c r="AM110" s="390"/>
      <c r="AN110" s="308"/>
      <c r="AO110" s="309"/>
      <c r="AP110" s="309"/>
      <c r="AQ110" s="309">
        <v>26000</v>
      </c>
      <c r="AR110" s="309"/>
      <c r="AS110" s="309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>
      <c r="A111" s="499">
        <v>32</v>
      </c>
      <c r="B111" s="465"/>
      <c r="C111" s="128"/>
      <c r="D111" s="470" t="s">
        <v>4</v>
      </c>
      <c r="E111" s="470"/>
      <c r="F111" s="470"/>
      <c r="G111" s="471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10">
        <f t="shared" si="258"/>
        <v>0</v>
      </c>
      <c r="L111" s="117">
        <f t="shared" si="257"/>
        <v>0</v>
      </c>
      <c r="M111" s="387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7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7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>
      <c r="A112" s="297"/>
      <c r="B112" s="235"/>
      <c r="C112" s="235">
        <v>321</v>
      </c>
      <c r="D112" s="449" t="s">
        <v>5</v>
      </c>
      <c r="E112" s="449"/>
      <c r="F112" s="449"/>
      <c r="G112" s="449"/>
      <c r="H112" s="114">
        <f t="shared" si="241"/>
        <v>0</v>
      </c>
      <c r="I112" s="118"/>
      <c r="J112" s="132"/>
      <c r="K112" s="52"/>
      <c r="L112" s="120"/>
      <c r="M112" s="388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311"/>
      <c r="X112" s="311"/>
      <c r="Y112" s="307"/>
      <c r="Z112" s="390"/>
      <c r="AA112" s="308"/>
      <c r="AB112" s="309"/>
      <c r="AC112" s="309"/>
      <c r="AD112" s="309"/>
      <c r="AE112" s="309"/>
      <c r="AF112" s="309"/>
      <c r="AG112" s="307"/>
      <c r="AH112" s="345">
        <f t="shared" si="247"/>
        <v>0</v>
      </c>
      <c r="AI112" s="306"/>
      <c r="AJ112" s="311"/>
      <c r="AK112" s="311"/>
      <c r="AL112" s="307"/>
      <c r="AM112" s="390"/>
      <c r="AN112" s="308"/>
      <c r="AO112" s="309"/>
      <c r="AP112" s="309"/>
      <c r="AQ112" s="309"/>
      <c r="AR112" s="309"/>
      <c r="AS112" s="309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>
      <c r="A113" s="297"/>
      <c r="B113" s="235"/>
      <c r="C113" s="235">
        <v>322</v>
      </c>
      <c r="D113" s="449" t="s">
        <v>6</v>
      </c>
      <c r="E113" s="449"/>
      <c r="F113" s="449"/>
      <c r="G113" s="449"/>
      <c r="H113" s="114">
        <f t="shared" si="241"/>
        <v>0</v>
      </c>
      <c r="I113" s="118"/>
      <c r="J113" s="132"/>
      <c r="K113" s="52"/>
      <c r="L113" s="120"/>
      <c r="M113" s="388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311"/>
      <c r="X113" s="311"/>
      <c r="Y113" s="307"/>
      <c r="Z113" s="390"/>
      <c r="AA113" s="308"/>
      <c r="AB113" s="309"/>
      <c r="AC113" s="309"/>
      <c r="AD113" s="309"/>
      <c r="AE113" s="309"/>
      <c r="AF113" s="309"/>
      <c r="AG113" s="307"/>
      <c r="AH113" s="345">
        <f t="shared" si="247"/>
        <v>0</v>
      </c>
      <c r="AI113" s="306"/>
      <c r="AJ113" s="311"/>
      <c r="AK113" s="311"/>
      <c r="AL113" s="307"/>
      <c r="AM113" s="390"/>
      <c r="AN113" s="308"/>
      <c r="AO113" s="309"/>
      <c r="AP113" s="309"/>
      <c r="AQ113" s="309"/>
      <c r="AR113" s="309"/>
      <c r="AS113" s="309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>
      <c r="A114" s="297"/>
      <c r="B114" s="235"/>
      <c r="C114" s="235">
        <v>323</v>
      </c>
      <c r="D114" s="449" t="s">
        <v>7</v>
      </c>
      <c r="E114" s="449"/>
      <c r="F114" s="449"/>
      <c r="G114" s="449"/>
      <c r="H114" s="114">
        <f>SUM(I114:T114)</f>
        <v>0</v>
      </c>
      <c r="I114" s="118"/>
      <c r="J114" s="132"/>
      <c r="K114" s="52"/>
      <c r="L114" s="120"/>
      <c r="M114" s="388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311"/>
      <c r="X114" s="311"/>
      <c r="Y114" s="307"/>
      <c r="Z114" s="390"/>
      <c r="AA114" s="308"/>
      <c r="AB114" s="309"/>
      <c r="AC114" s="309"/>
      <c r="AD114" s="309"/>
      <c r="AE114" s="309"/>
      <c r="AF114" s="309"/>
      <c r="AG114" s="307"/>
      <c r="AH114" s="345">
        <f>SUM(AI114:AT114)</f>
        <v>0</v>
      </c>
      <c r="AI114" s="306"/>
      <c r="AJ114" s="311"/>
      <c r="AK114" s="311"/>
      <c r="AL114" s="307"/>
      <c r="AM114" s="390"/>
      <c r="AN114" s="308"/>
      <c r="AO114" s="309"/>
      <c r="AP114" s="309"/>
      <c r="AQ114" s="309"/>
      <c r="AR114" s="309"/>
      <c r="AS114" s="309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>
      <c r="A115" s="297"/>
      <c r="B115" s="235"/>
      <c r="C115" s="235">
        <v>329</v>
      </c>
      <c r="D115" s="449" t="s">
        <v>8</v>
      </c>
      <c r="E115" s="449"/>
      <c r="F115" s="449"/>
      <c r="G115" s="450"/>
      <c r="H115" s="114">
        <f t="shared" ref="H115" si="266">SUM(I115:T115)</f>
        <v>0</v>
      </c>
      <c r="I115" s="118"/>
      <c r="J115" s="132"/>
      <c r="K115" s="52"/>
      <c r="L115" s="120"/>
      <c r="M115" s="388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311"/>
      <c r="X115" s="311"/>
      <c r="Y115" s="307"/>
      <c r="Z115" s="390"/>
      <c r="AA115" s="308"/>
      <c r="AB115" s="309"/>
      <c r="AC115" s="309"/>
      <c r="AD115" s="309"/>
      <c r="AE115" s="309"/>
      <c r="AF115" s="309"/>
      <c r="AG115" s="307"/>
      <c r="AH115" s="345">
        <f t="shared" ref="AH115" si="267">SUM(AI115:AT115)</f>
        <v>0</v>
      </c>
      <c r="AI115" s="306"/>
      <c r="AJ115" s="311"/>
      <c r="AK115" s="311"/>
      <c r="AL115" s="307"/>
      <c r="AM115" s="390"/>
      <c r="AN115" s="308"/>
      <c r="AO115" s="309"/>
      <c r="AP115" s="309"/>
      <c r="AQ115" s="309"/>
      <c r="AR115" s="309"/>
      <c r="AS115" s="309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>
      <c r="A116" s="354"/>
      <c r="B116" s="355"/>
      <c r="D116" s="357"/>
      <c r="E116" s="357"/>
      <c r="F116" s="357"/>
      <c r="G116" s="357"/>
      <c r="I116" s="512" t="s">
        <v>153</v>
      </c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3"/>
      <c r="V116" s="512" t="s">
        <v>153</v>
      </c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3"/>
      <c r="AI116" s="512" t="s">
        <v>153</v>
      </c>
      <c r="AJ116" s="512"/>
      <c r="AK116" s="512"/>
      <c r="AL116" s="512"/>
      <c r="AM116" s="512"/>
      <c r="AN116" s="512"/>
      <c r="AO116" s="512"/>
      <c r="AP116" s="512"/>
      <c r="AQ116" s="512"/>
      <c r="AR116" s="512"/>
      <c r="AS116" s="512"/>
      <c r="AT116" s="513"/>
      <c r="AU116" s="358"/>
      <c r="AV116" s="401"/>
      <c r="AW116" s="401"/>
      <c r="AX116" s="401"/>
      <c r="AY116" s="401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>
      <c r="A118" s="502" t="s">
        <v>159</v>
      </c>
      <c r="B118" s="503"/>
      <c r="C118" s="503"/>
      <c r="D118" s="504" t="s">
        <v>160</v>
      </c>
      <c r="E118" s="504"/>
      <c r="F118" s="504"/>
      <c r="G118" s="505"/>
      <c r="H118" s="135">
        <f>SUM(I118:T118)</f>
        <v>6139140</v>
      </c>
      <c r="I118" s="136">
        <f t="shared" ref="I118:T118" si="268">I119+I136+I146</f>
        <v>0</v>
      </c>
      <c r="J118" s="370">
        <f t="shared" ref="J118:K118" si="269">J119+J136+J146</f>
        <v>547300</v>
      </c>
      <c r="K118" s="415">
        <f t="shared" si="269"/>
        <v>0</v>
      </c>
      <c r="L118" s="161">
        <f t="shared" si="268"/>
        <v>63840</v>
      </c>
      <c r="M118" s="385">
        <f t="shared" si="268"/>
        <v>5198000</v>
      </c>
      <c r="N118" s="158">
        <f t="shared" si="268"/>
        <v>0</v>
      </c>
      <c r="O118" s="137">
        <f t="shared" si="268"/>
        <v>330000</v>
      </c>
      <c r="P118" s="137">
        <f t="shared" ref="P118" si="270">P119+P136+P146</f>
        <v>0</v>
      </c>
      <c r="Q118" s="137">
        <f t="shared" si="268"/>
        <v>0</v>
      </c>
      <c r="R118" s="137">
        <f t="shared" si="268"/>
        <v>0</v>
      </c>
      <c r="S118" s="137">
        <f t="shared" si="268"/>
        <v>0</v>
      </c>
      <c r="T118" s="161">
        <f t="shared" si="268"/>
        <v>0</v>
      </c>
      <c r="U118" s="328">
        <f t="shared" ref="U118:U133" si="271">SUM(V118:AG118)</f>
        <v>6162140</v>
      </c>
      <c r="V118" s="136">
        <f>V119+V136+V146</f>
        <v>0</v>
      </c>
      <c r="W118" s="370">
        <f>W119+W136+W146</f>
        <v>547300</v>
      </c>
      <c r="X118" s="370">
        <f>X119+X136+X146</f>
        <v>0</v>
      </c>
      <c r="Y118" s="161">
        <f t="shared" ref="Y118:AG118" si="272">Y119+Y136+Y146</f>
        <v>63840</v>
      </c>
      <c r="Z118" s="385">
        <f t="shared" si="272"/>
        <v>5221000</v>
      </c>
      <c r="AA118" s="158">
        <f t="shared" si="272"/>
        <v>0</v>
      </c>
      <c r="AB118" s="137">
        <f t="shared" si="272"/>
        <v>330000</v>
      </c>
      <c r="AC118" s="137">
        <f t="shared" ref="AC118" si="273">AC119+AC136+AC146</f>
        <v>0</v>
      </c>
      <c r="AD118" s="137">
        <f t="shared" si="272"/>
        <v>0</v>
      </c>
      <c r="AE118" s="137">
        <f t="shared" si="272"/>
        <v>0</v>
      </c>
      <c r="AF118" s="137">
        <f t="shared" si="272"/>
        <v>0</v>
      </c>
      <c r="AG118" s="161">
        <f t="shared" si="272"/>
        <v>0</v>
      </c>
      <c r="AH118" s="342">
        <f t="shared" ref="AH118:AH133" si="274">SUM(AI118:AT118)</f>
        <v>6186140</v>
      </c>
      <c r="AI118" s="136">
        <f>AI119+AI136+AI146</f>
        <v>0</v>
      </c>
      <c r="AJ118" s="370">
        <f>AJ119+AJ136+AJ146</f>
        <v>547300</v>
      </c>
      <c r="AK118" s="370">
        <f>AK119+AK136+AK146</f>
        <v>0</v>
      </c>
      <c r="AL118" s="161">
        <f t="shared" ref="AL118:AT118" si="275">AL119+AL136+AL146</f>
        <v>63840</v>
      </c>
      <c r="AM118" s="385">
        <f t="shared" si="275"/>
        <v>5245000</v>
      </c>
      <c r="AN118" s="158">
        <f t="shared" si="275"/>
        <v>0</v>
      </c>
      <c r="AO118" s="137">
        <f t="shared" si="275"/>
        <v>330000</v>
      </c>
      <c r="AP118" s="137">
        <f t="shared" ref="AP118" si="276">AP119+AP136+AP146</f>
        <v>0</v>
      </c>
      <c r="AQ118" s="137">
        <f t="shared" si="275"/>
        <v>0</v>
      </c>
      <c r="AR118" s="137">
        <f t="shared" si="275"/>
        <v>0</v>
      </c>
      <c r="AS118" s="137">
        <f t="shared" si="275"/>
        <v>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>
      <c r="A119" s="495" t="s">
        <v>161</v>
      </c>
      <c r="B119" s="496"/>
      <c r="C119" s="496"/>
      <c r="D119" s="500" t="s">
        <v>173</v>
      </c>
      <c r="E119" s="500"/>
      <c r="F119" s="500"/>
      <c r="G119" s="501"/>
      <c r="H119" s="121">
        <f t="shared" ref="H119:H133" si="277">SUM(I119:T119)</f>
        <v>6139140</v>
      </c>
      <c r="I119" s="122">
        <f>I120</f>
        <v>0</v>
      </c>
      <c r="J119" s="371">
        <f>J120</f>
        <v>547300</v>
      </c>
      <c r="K119" s="416">
        <f t="shared" ref="K119:AT119" si="278">K120</f>
        <v>0</v>
      </c>
      <c r="L119" s="124">
        <f t="shared" si="278"/>
        <v>63840</v>
      </c>
      <c r="M119" s="386">
        <f t="shared" si="278"/>
        <v>5198000</v>
      </c>
      <c r="N119" s="159">
        <f t="shared" si="278"/>
        <v>0</v>
      </c>
      <c r="O119" s="123">
        <f t="shared" si="278"/>
        <v>330000</v>
      </c>
      <c r="P119" s="123">
        <f t="shared" si="278"/>
        <v>0</v>
      </c>
      <c r="Q119" s="123">
        <f t="shared" si="278"/>
        <v>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7">
        <f t="shared" si="271"/>
        <v>6162140</v>
      </c>
      <c r="V119" s="122">
        <f>V120</f>
        <v>0</v>
      </c>
      <c r="W119" s="371">
        <f>W120</f>
        <v>547300</v>
      </c>
      <c r="X119" s="371">
        <f>X120</f>
        <v>0</v>
      </c>
      <c r="Y119" s="124">
        <f t="shared" si="278"/>
        <v>63840</v>
      </c>
      <c r="Z119" s="386">
        <f t="shared" si="278"/>
        <v>5221000</v>
      </c>
      <c r="AA119" s="159">
        <f t="shared" si="278"/>
        <v>0</v>
      </c>
      <c r="AB119" s="123">
        <f t="shared" si="278"/>
        <v>330000</v>
      </c>
      <c r="AC119" s="123">
        <f t="shared" si="278"/>
        <v>0</v>
      </c>
      <c r="AD119" s="123">
        <f t="shared" si="278"/>
        <v>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3">
        <f t="shared" si="274"/>
        <v>6186140</v>
      </c>
      <c r="AI119" s="122">
        <f>AI120</f>
        <v>0</v>
      </c>
      <c r="AJ119" s="371">
        <f>AJ120</f>
        <v>547300</v>
      </c>
      <c r="AK119" s="371">
        <f>AK120</f>
        <v>0</v>
      </c>
      <c r="AL119" s="124">
        <f t="shared" si="278"/>
        <v>63840</v>
      </c>
      <c r="AM119" s="386">
        <f t="shared" si="278"/>
        <v>5245000</v>
      </c>
      <c r="AN119" s="159">
        <f t="shared" si="278"/>
        <v>0</v>
      </c>
      <c r="AO119" s="123">
        <f t="shared" si="278"/>
        <v>330000</v>
      </c>
      <c r="AP119" s="123">
        <f t="shared" si="278"/>
        <v>0</v>
      </c>
      <c r="AQ119" s="123">
        <f t="shared" si="278"/>
        <v>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2"/>
      <c r="AW119" s="402"/>
      <c r="AX119" s="402"/>
      <c r="AY119" s="402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>
      <c r="A120" s="295">
        <v>3</v>
      </c>
      <c r="B120" s="81"/>
      <c r="C120" s="128"/>
      <c r="D120" s="470" t="s">
        <v>16</v>
      </c>
      <c r="E120" s="470"/>
      <c r="F120" s="470"/>
      <c r="G120" s="471"/>
      <c r="H120" s="113">
        <f t="shared" si="277"/>
        <v>6139140</v>
      </c>
      <c r="I120" s="115">
        <f>I121+I125+I131</f>
        <v>0</v>
      </c>
      <c r="J120" s="69">
        <f>J121+J125+J131</f>
        <v>547300</v>
      </c>
      <c r="K120" s="410">
        <f t="shared" ref="K120" si="279">K121+K125+K131</f>
        <v>0</v>
      </c>
      <c r="L120" s="117">
        <f t="shared" ref="L120:T120" si="280">L121+L125+L131</f>
        <v>63840</v>
      </c>
      <c r="M120" s="387">
        <f t="shared" si="280"/>
        <v>5198000</v>
      </c>
      <c r="N120" s="133">
        <f t="shared" si="280"/>
        <v>0</v>
      </c>
      <c r="O120" s="116">
        <f t="shared" si="280"/>
        <v>330000</v>
      </c>
      <c r="P120" s="116">
        <f t="shared" ref="P120" si="281">P121+P125+P131</f>
        <v>0</v>
      </c>
      <c r="Q120" s="116">
        <f t="shared" si="280"/>
        <v>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3">
        <f t="shared" si="271"/>
        <v>6162140</v>
      </c>
      <c r="V120" s="115">
        <f>V121+V125+V131</f>
        <v>0</v>
      </c>
      <c r="W120" s="69">
        <f>W121+W125+W131</f>
        <v>547300</v>
      </c>
      <c r="X120" s="69">
        <f>X121+X125+X131</f>
        <v>0</v>
      </c>
      <c r="Y120" s="117">
        <f t="shared" ref="Y120:AG120" si="282">Y121+Y125+Y131</f>
        <v>63840</v>
      </c>
      <c r="Z120" s="387">
        <f t="shared" si="282"/>
        <v>5221000</v>
      </c>
      <c r="AA120" s="133">
        <f t="shared" si="282"/>
        <v>0</v>
      </c>
      <c r="AB120" s="116">
        <f t="shared" si="282"/>
        <v>330000</v>
      </c>
      <c r="AC120" s="116">
        <f t="shared" ref="AC120" si="283">AC121+AC125+AC131</f>
        <v>0</v>
      </c>
      <c r="AD120" s="116">
        <f t="shared" si="282"/>
        <v>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4">
        <f t="shared" si="274"/>
        <v>6186140</v>
      </c>
      <c r="AI120" s="115">
        <f>AI121+AI125+AI131</f>
        <v>0</v>
      </c>
      <c r="AJ120" s="69">
        <f>AJ121+AJ125+AJ131</f>
        <v>547300</v>
      </c>
      <c r="AK120" s="69">
        <f>AK121+AK125+AK131</f>
        <v>0</v>
      </c>
      <c r="AL120" s="117">
        <f t="shared" ref="AL120:AT120" si="284">AL121+AL125+AL131</f>
        <v>63840</v>
      </c>
      <c r="AM120" s="387">
        <f t="shared" si="284"/>
        <v>5245000</v>
      </c>
      <c r="AN120" s="133">
        <f t="shared" si="284"/>
        <v>0</v>
      </c>
      <c r="AO120" s="116">
        <f t="shared" si="284"/>
        <v>330000</v>
      </c>
      <c r="AP120" s="116">
        <f t="shared" ref="AP120" si="285">AP121+AP125+AP131</f>
        <v>0</v>
      </c>
      <c r="AQ120" s="116">
        <f t="shared" si="284"/>
        <v>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2"/>
      <c r="AW120" s="402"/>
      <c r="AX120" s="402"/>
      <c r="AY120" s="402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>
      <c r="A121" s="499">
        <v>31</v>
      </c>
      <c r="B121" s="465"/>
      <c r="C121" s="128"/>
      <c r="D121" s="470" t="s">
        <v>0</v>
      </c>
      <c r="E121" s="470"/>
      <c r="F121" s="470"/>
      <c r="G121" s="471"/>
      <c r="H121" s="113">
        <f t="shared" si="277"/>
        <v>4933000</v>
      </c>
      <c r="I121" s="134">
        <f>SUM(I122:I124)</f>
        <v>0</v>
      </c>
      <c r="J121" s="69">
        <f>SUM(J122:J124)</f>
        <v>0</v>
      </c>
      <c r="K121" s="410">
        <f t="shared" ref="K121" si="286">SUM(K122:K124)</f>
        <v>0</v>
      </c>
      <c r="L121" s="117">
        <f t="shared" ref="L121:T121" si="287">SUM(L122:L124)</f>
        <v>0</v>
      </c>
      <c r="M121" s="387">
        <f t="shared" si="287"/>
        <v>4933000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4956000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7">
        <f t="shared" si="289"/>
        <v>4956000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4980000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7">
        <f t="shared" si="291"/>
        <v>4980000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6">
        <f t="shared" si="291"/>
        <v>0</v>
      </c>
      <c r="AV121" s="404"/>
      <c r="AW121" s="404"/>
      <c r="AX121" s="404"/>
      <c r="AY121" s="404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>
      <c r="A122" s="297"/>
      <c r="B122" s="235"/>
      <c r="C122" s="235">
        <v>311</v>
      </c>
      <c r="D122" s="449" t="s">
        <v>1</v>
      </c>
      <c r="E122" s="449"/>
      <c r="F122" s="449"/>
      <c r="G122" s="449"/>
      <c r="H122" s="114">
        <f t="shared" si="277"/>
        <v>4145000</v>
      </c>
      <c r="I122" s="118"/>
      <c r="J122" s="132"/>
      <c r="K122" s="52"/>
      <c r="L122" s="120"/>
      <c r="M122" s="388">
        <v>4145000</v>
      </c>
      <c r="N122" s="156"/>
      <c r="O122" s="119"/>
      <c r="P122" s="119"/>
      <c r="Q122" s="119"/>
      <c r="R122" s="119"/>
      <c r="S122" s="119"/>
      <c r="T122" s="120"/>
      <c r="U122" s="321">
        <f t="shared" si="271"/>
        <v>4165000</v>
      </c>
      <c r="V122" s="306"/>
      <c r="W122" s="311"/>
      <c r="X122" s="311"/>
      <c r="Y122" s="307"/>
      <c r="Z122" s="390">
        <v>4165000</v>
      </c>
      <c r="AA122" s="308"/>
      <c r="AB122" s="309"/>
      <c r="AC122" s="309"/>
      <c r="AD122" s="309"/>
      <c r="AE122" s="309"/>
      <c r="AF122" s="309"/>
      <c r="AG122" s="307"/>
      <c r="AH122" s="345">
        <f t="shared" si="274"/>
        <v>4185000</v>
      </c>
      <c r="AI122" s="306"/>
      <c r="AJ122" s="311"/>
      <c r="AK122" s="311"/>
      <c r="AL122" s="307"/>
      <c r="AM122" s="390">
        <v>4185000</v>
      </c>
      <c r="AN122" s="308"/>
      <c r="AO122" s="309"/>
      <c r="AP122" s="309"/>
      <c r="AQ122" s="309"/>
      <c r="AR122" s="309"/>
      <c r="AS122" s="309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>
      <c r="A123" s="297"/>
      <c r="B123" s="235"/>
      <c r="C123" s="235">
        <v>312</v>
      </c>
      <c r="D123" s="449" t="s">
        <v>2</v>
      </c>
      <c r="E123" s="449"/>
      <c r="F123" s="449"/>
      <c r="G123" s="450"/>
      <c r="H123" s="114">
        <f t="shared" si="277"/>
        <v>75000</v>
      </c>
      <c r="I123" s="118"/>
      <c r="J123" s="132"/>
      <c r="K123" s="52"/>
      <c r="L123" s="120"/>
      <c r="M123" s="388">
        <v>75000</v>
      </c>
      <c r="N123" s="156"/>
      <c r="O123" s="119"/>
      <c r="P123" s="119"/>
      <c r="Q123" s="119"/>
      <c r="R123" s="119"/>
      <c r="S123" s="119"/>
      <c r="T123" s="120"/>
      <c r="U123" s="321">
        <f t="shared" si="271"/>
        <v>75000</v>
      </c>
      <c r="V123" s="306"/>
      <c r="W123" s="311"/>
      <c r="X123" s="311"/>
      <c r="Y123" s="307"/>
      <c r="Z123" s="390">
        <v>75000</v>
      </c>
      <c r="AA123" s="308"/>
      <c r="AB123" s="309"/>
      <c r="AC123" s="309"/>
      <c r="AD123" s="309"/>
      <c r="AE123" s="309"/>
      <c r="AF123" s="309"/>
      <c r="AG123" s="307"/>
      <c r="AH123" s="345">
        <f t="shared" si="274"/>
        <v>75000</v>
      </c>
      <c r="AI123" s="306"/>
      <c r="AJ123" s="311"/>
      <c r="AK123" s="311"/>
      <c r="AL123" s="307"/>
      <c r="AM123" s="390">
        <v>75000</v>
      </c>
      <c r="AN123" s="308"/>
      <c r="AO123" s="309"/>
      <c r="AP123" s="309"/>
      <c r="AQ123" s="309"/>
      <c r="AR123" s="309"/>
      <c r="AS123" s="309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>
      <c r="A124" s="297"/>
      <c r="B124" s="235"/>
      <c r="C124" s="235">
        <v>313</v>
      </c>
      <c r="D124" s="449" t="s">
        <v>3</v>
      </c>
      <c r="E124" s="449"/>
      <c r="F124" s="449"/>
      <c r="G124" s="449"/>
      <c r="H124" s="114">
        <f t="shared" si="277"/>
        <v>713000</v>
      </c>
      <c r="I124" s="118"/>
      <c r="J124" s="132"/>
      <c r="K124" s="52"/>
      <c r="L124" s="120"/>
      <c r="M124" s="388">
        <v>713000</v>
      </c>
      <c r="N124" s="156"/>
      <c r="O124" s="119"/>
      <c r="P124" s="119"/>
      <c r="Q124" s="119"/>
      <c r="R124" s="119"/>
      <c r="S124" s="119"/>
      <c r="T124" s="120"/>
      <c r="U124" s="321">
        <f t="shared" si="271"/>
        <v>716000</v>
      </c>
      <c r="V124" s="306"/>
      <c r="W124" s="311"/>
      <c r="X124" s="311"/>
      <c r="Y124" s="307"/>
      <c r="Z124" s="390">
        <v>716000</v>
      </c>
      <c r="AA124" s="308"/>
      <c r="AB124" s="309"/>
      <c r="AC124" s="309"/>
      <c r="AD124" s="309"/>
      <c r="AE124" s="309"/>
      <c r="AF124" s="309"/>
      <c r="AG124" s="307"/>
      <c r="AH124" s="345">
        <f t="shared" si="274"/>
        <v>720000</v>
      </c>
      <c r="AI124" s="306"/>
      <c r="AJ124" s="311"/>
      <c r="AK124" s="311"/>
      <c r="AL124" s="307"/>
      <c r="AM124" s="390">
        <v>720000</v>
      </c>
      <c r="AN124" s="308"/>
      <c r="AO124" s="309"/>
      <c r="AP124" s="309"/>
      <c r="AQ124" s="309"/>
      <c r="AR124" s="309"/>
      <c r="AS124" s="309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>
      <c r="A125" s="499">
        <v>32</v>
      </c>
      <c r="B125" s="465"/>
      <c r="C125" s="128"/>
      <c r="D125" s="470" t="s">
        <v>4</v>
      </c>
      <c r="E125" s="470"/>
      <c r="F125" s="470"/>
      <c r="G125" s="471"/>
      <c r="H125" s="113">
        <f t="shared" si="277"/>
        <v>1202140</v>
      </c>
      <c r="I125" s="115">
        <f>SUM(I126:I130)</f>
        <v>0</v>
      </c>
      <c r="J125" s="69">
        <f>SUM(J126:J130)</f>
        <v>543300</v>
      </c>
      <c r="K125" s="410">
        <f t="shared" ref="K125" si="293">SUM(K126:K130)</f>
        <v>0</v>
      </c>
      <c r="L125" s="117">
        <f t="shared" ref="L125:T125" si="294">SUM(L126:L130)</f>
        <v>63840</v>
      </c>
      <c r="M125" s="387">
        <f>SUM(M126:M130)</f>
        <v>265000</v>
      </c>
      <c r="N125" s="133">
        <f t="shared" si="294"/>
        <v>0</v>
      </c>
      <c r="O125" s="116">
        <f t="shared" si="294"/>
        <v>330000</v>
      </c>
      <c r="P125" s="116">
        <f t="shared" ref="P125" si="295">SUM(P126:P130)</f>
        <v>0</v>
      </c>
      <c r="Q125" s="116">
        <f t="shared" si="294"/>
        <v>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3">
        <f t="shared" si="271"/>
        <v>1202140</v>
      </c>
      <c r="V125" s="115">
        <f>SUM(V126:V130)</f>
        <v>0</v>
      </c>
      <c r="W125" s="69">
        <f>SUM(W126:W130)</f>
        <v>543300</v>
      </c>
      <c r="X125" s="69">
        <f>SUM(X126:X130)</f>
        <v>0</v>
      </c>
      <c r="Y125" s="117">
        <f t="shared" ref="Y125" si="296">SUM(Y126:Y130)</f>
        <v>63840</v>
      </c>
      <c r="Z125" s="387">
        <f>SUM(Z126:Z130)</f>
        <v>265000</v>
      </c>
      <c r="AA125" s="133">
        <f t="shared" ref="AA125:AG125" si="297">SUM(AA126:AA130)</f>
        <v>0</v>
      </c>
      <c r="AB125" s="116">
        <f t="shared" si="297"/>
        <v>330000</v>
      </c>
      <c r="AC125" s="116">
        <f t="shared" ref="AC125" si="298">SUM(AC126:AC130)</f>
        <v>0</v>
      </c>
      <c r="AD125" s="116">
        <f t="shared" si="297"/>
        <v>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4">
        <f t="shared" si="274"/>
        <v>1202140</v>
      </c>
      <c r="AI125" s="115">
        <f>SUM(AI126:AI130)</f>
        <v>0</v>
      </c>
      <c r="AJ125" s="69">
        <f>SUM(AJ126:AJ130)</f>
        <v>543300</v>
      </c>
      <c r="AK125" s="69">
        <f>SUM(AK126:AK130)</f>
        <v>0</v>
      </c>
      <c r="AL125" s="117">
        <f t="shared" ref="AL125" si="299">SUM(AL126:AL130)</f>
        <v>63840</v>
      </c>
      <c r="AM125" s="387">
        <f>SUM(AM126:AM130)</f>
        <v>265000</v>
      </c>
      <c r="AN125" s="133">
        <f t="shared" ref="AN125:AT125" si="300">SUM(AN126:AN130)</f>
        <v>0</v>
      </c>
      <c r="AO125" s="116">
        <f t="shared" si="300"/>
        <v>330000</v>
      </c>
      <c r="AP125" s="116">
        <f t="shared" ref="AP125" si="301">SUM(AP126:AP130)</f>
        <v>0</v>
      </c>
      <c r="AQ125" s="116">
        <f t="shared" si="300"/>
        <v>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4"/>
      <c r="AW125" s="404"/>
      <c r="AX125" s="404"/>
      <c r="AY125" s="404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>
      <c r="A126" s="297"/>
      <c r="B126" s="235"/>
      <c r="C126" s="235">
        <v>321</v>
      </c>
      <c r="D126" s="449" t="s">
        <v>5</v>
      </c>
      <c r="E126" s="449"/>
      <c r="F126" s="449"/>
      <c r="G126" s="449"/>
      <c r="H126" s="114">
        <f t="shared" si="277"/>
        <v>275000</v>
      </c>
      <c r="I126" s="118"/>
      <c r="J126" s="132">
        <v>25000</v>
      </c>
      <c r="K126" s="52"/>
      <c r="L126" s="120"/>
      <c r="M126" s="388">
        <v>250000</v>
      </c>
      <c r="N126" s="156"/>
      <c r="O126" s="119"/>
      <c r="P126" s="119"/>
      <c r="Q126" s="119"/>
      <c r="R126" s="119"/>
      <c r="S126" s="119"/>
      <c r="T126" s="120"/>
      <c r="U126" s="321">
        <f t="shared" si="271"/>
        <v>275000</v>
      </c>
      <c r="V126" s="306"/>
      <c r="W126" s="311">
        <v>25000</v>
      </c>
      <c r="X126" s="311"/>
      <c r="Y126" s="307"/>
      <c r="Z126" s="390">
        <v>250000</v>
      </c>
      <c r="AA126" s="308"/>
      <c r="AB126" s="309"/>
      <c r="AC126" s="309"/>
      <c r="AD126" s="309"/>
      <c r="AE126" s="309"/>
      <c r="AF126" s="309"/>
      <c r="AG126" s="307"/>
      <c r="AH126" s="345">
        <f t="shared" si="274"/>
        <v>275000</v>
      </c>
      <c r="AI126" s="306"/>
      <c r="AJ126" s="311">
        <v>25000</v>
      </c>
      <c r="AK126" s="311"/>
      <c r="AL126" s="307"/>
      <c r="AM126" s="390">
        <v>250000</v>
      </c>
      <c r="AN126" s="308"/>
      <c r="AO126" s="309"/>
      <c r="AP126" s="309"/>
      <c r="AQ126" s="309"/>
      <c r="AR126" s="309"/>
      <c r="AS126" s="309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>
      <c r="A127" s="297"/>
      <c r="B127" s="235"/>
      <c r="C127" s="235">
        <v>322</v>
      </c>
      <c r="D127" s="449" t="s">
        <v>6</v>
      </c>
      <c r="E127" s="449"/>
      <c r="F127" s="449"/>
      <c r="G127" s="449"/>
      <c r="H127" s="114">
        <f t="shared" si="277"/>
        <v>774740</v>
      </c>
      <c r="I127" s="118"/>
      <c r="J127" s="132">
        <v>380900</v>
      </c>
      <c r="K127" s="52"/>
      <c r="L127" s="120">
        <v>63840</v>
      </c>
      <c r="M127" s="388"/>
      <c r="N127" s="156"/>
      <c r="O127" s="119">
        <v>330000</v>
      </c>
      <c r="P127" s="119"/>
      <c r="Q127" s="119"/>
      <c r="R127" s="119"/>
      <c r="S127" s="119"/>
      <c r="T127" s="120"/>
      <c r="U127" s="321">
        <f t="shared" si="271"/>
        <v>774740</v>
      </c>
      <c r="V127" s="306"/>
      <c r="W127" s="311">
        <v>380900</v>
      </c>
      <c r="X127" s="311"/>
      <c r="Y127" s="307">
        <v>63840</v>
      </c>
      <c r="Z127" s="390"/>
      <c r="AA127" s="308"/>
      <c r="AB127" s="309">
        <v>330000</v>
      </c>
      <c r="AC127" s="309"/>
      <c r="AD127" s="309"/>
      <c r="AE127" s="309"/>
      <c r="AF127" s="309"/>
      <c r="AG127" s="307"/>
      <c r="AH127" s="345">
        <f t="shared" si="274"/>
        <v>774740</v>
      </c>
      <c r="AI127" s="306"/>
      <c r="AJ127" s="311">
        <v>380900</v>
      </c>
      <c r="AK127" s="311" t="s">
        <v>191</v>
      </c>
      <c r="AL127" s="307">
        <v>63840</v>
      </c>
      <c r="AM127" s="390"/>
      <c r="AN127" s="308"/>
      <c r="AO127" s="309">
        <v>330000</v>
      </c>
      <c r="AP127" s="309"/>
      <c r="AQ127" s="309"/>
      <c r="AR127" s="309"/>
      <c r="AS127" s="309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>
      <c r="A128" s="297"/>
      <c r="B128" s="235"/>
      <c r="C128" s="235">
        <v>323</v>
      </c>
      <c r="D128" s="449" t="s">
        <v>7</v>
      </c>
      <c r="E128" s="449"/>
      <c r="F128" s="449"/>
      <c r="G128" s="449"/>
      <c r="H128" s="114">
        <f>SUM(I128:T128)</f>
        <v>120400</v>
      </c>
      <c r="I128" s="118"/>
      <c r="J128" s="132">
        <v>120400</v>
      </c>
      <c r="K128" s="52"/>
      <c r="L128" s="120"/>
      <c r="M128" s="388"/>
      <c r="N128" s="156"/>
      <c r="O128" s="119"/>
      <c r="P128" s="119"/>
      <c r="Q128" s="119"/>
      <c r="R128" s="119"/>
      <c r="S128" s="119"/>
      <c r="T128" s="120"/>
      <c r="U128" s="321">
        <f t="shared" si="271"/>
        <v>120400</v>
      </c>
      <c r="V128" s="306"/>
      <c r="W128" s="311">
        <v>120400</v>
      </c>
      <c r="X128" s="311"/>
      <c r="Y128" s="307"/>
      <c r="Z128" s="390"/>
      <c r="AA128" s="308"/>
      <c r="AB128" s="309"/>
      <c r="AC128" s="309"/>
      <c r="AD128" s="309"/>
      <c r="AE128" s="309"/>
      <c r="AF128" s="309"/>
      <c r="AG128" s="307"/>
      <c r="AH128" s="345">
        <f t="shared" si="274"/>
        <v>120400</v>
      </c>
      <c r="AI128" s="306"/>
      <c r="AJ128" s="311">
        <v>120400</v>
      </c>
      <c r="AK128" s="311"/>
      <c r="AL128" s="307" t="s">
        <v>191</v>
      </c>
      <c r="AM128" s="390"/>
      <c r="AN128" s="308"/>
      <c r="AO128" s="309"/>
      <c r="AP128" s="309"/>
      <c r="AQ128" s="309"/>
      <c r="AR128" s="309"/>
      <c r="AS128" s="309"/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>
      <c r="A129" s="297"/>
      <c r="B129" s="235"/>
      <c r="C129" s="235">
        <v>324</v>
      </c>
      <c r="D129" s="449" t="s">
        <v>101</v>
      </c>
      <c r="E129" s="449"/>
      <c r="F129" s="449"/>
      <c r="G129" s="449"/>
      <c r="H129" s="114">
        <f t="shared" si="277"/>
        <v>0</v>
      </c>
      <c r="I129" s="118"/>
      <c r="J129" s="132"/>
      <c r="K129" s="52"/>
      <c r="L129" s="120"/>
      <c r="M129" s="388"/>
      <c r="N129" s="156"/>
      <c r="O129" s="119"/>
      <c r="P129" s="119"/>
      <c r="Q129" s="119"/>
      <c r="R129" s="119"/>
      <c r="S129" s="119"/>
      <c r="T129" s="120"/>
      <c r="U129" s="321">
        <f t="shared" si="271"/>
        <v>0</v>
      </c>
      <c r="V129" s="306"/>
      <c r="W129" s="311"/>
      <c r="X129" s="311"/>
      <c r="Y129" s="307"/>
      <c r="Z129" s="390"/>
      <c r="AA129" s="308"/>
      <c r="AB129" s="309"/>
      <c r="AC129" s="309"/>
      <c r="AD129" s="309"/>
      <c r="AE129" s="309"/>
      <c r="AF129" s="309"/>
      <c r="AG129" s="307"/>
      <c r="AH129" s="345">
        <f t="shared" si="274"/>
        <v>0</v>
      </c>
      <c r="AI129" s="306"/>
      <c r="AJ129" s="311"/>
      <c r="AK129" s="311"/>
      <c r="AL129" s="307"/>
      <c r="AM129" s="390"/>
      <c r="AN129" s="308"/>
      <c r="AO129" s="309"/>
      <c r="AP129" s="309"/>
      <c r="AQ129" s="309"/>
      <c r="AR129" s="309"/>
      <c r="AS129" s="309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>
      <c r="A130" s="297"/>
      <c r="B130" s="235"/>
      <c r="C130" s="235">
        <v>329</v>
      </c>
      <c r="D130" s="449" t="s">
        <v>8</v>
      </c>
      <c r="E130" s="449"/>
      <c r="F130" s="449"/>
      <c r="G130" s="450"/>
      <c r="H130" s="114">
        <f t="shared" si="277"/>
        <v>32000</v>
      </c>
      <c r="I130" s="118"/>
      <c r="J130" s="132">
        <v>17000</v>
      </c>
      <c r="K130" s="52"/>
      <c r="L130" s="120"/>
      <c r="M130" s="388">
        <v>15000</v>
      </c>
      <c r="N130" s="156"/>
      <c r="O130" s="119"/>
      <c r="P130" s="119"/>
      <c r="Q130" s="119"/>
      <c r="R130" s="119"/>
      <c r="S130" s="119"/>
      <c r="T130" s="120"/>
      <c r="U130" s="321">
        <f t="shared" si="271"/>
        <v>32000</v>
      </c>
      <c r="V130" s="306"/>
      <c r="W130" s="311">
        <v>17000</v>
      </c>
      <c r="X130" s="311"/>
      <c r="Y130" s="307"/>
      <c r="Z130" s="390">
        <v>15000</v>
      </c>
      <c r="AA130" s="308"/>
      <c r="AB130" s="309"/>
      <c r="AC130" s="309"/>
      <c r="AD130" s="309"/>
      <c r="AE130" s="309"/>
      <c r="AF130" s="309"/>
      <c r="AG130" s="307"/>
      <c r="AH130" s="345">
        <f t="shared" si="274"/>
        <v>32000</v>
      </c>
      <c r="AI130" s="306"/>
      <c r="AJ130" s="311">
        <v>17000</v>
      </c>
      <c r="AK130" s="311"/>
      <c r="AL130" s="307"/>
      <c r="AM130" s="390">
        <v>15000</v>
      </c>
      <c r="AN130" s="308"/>
      <c r="AO130" s="309"/>
      <c r="AP130" s="309"/>
      <c r="AQ130" s="309"/>
      <c r="AR130" s="309"/>
      <c r="AS130" s="309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>
      <c r="A131" s="499">
        <v>34</v>
      </c>
      <c r="B131" s="465"/>
      <c r="C131" s="128"/>
      <c r="D131" s="470" t="s">
        <v>9</v>
      </c>
      <c r="E131" s="470"/>
      <c r="F131" s="470"/>
      <c r="G131" s="471"/>
      <c r="H131" s="113">
        <f t="shared" si="277"/>
        <v>4000</v>
      </c>
      <c r="I131" s="115">
        <f>I132+I133</f>
        <v>0</v>
      </c>
      <c r="J131" s="69">
        <f>J132+J133</f>
        <v>4000</v>
      </c>
      <c r="K131" s="410">
        <f t="shared" ref="K131" si="302">K132+K133</f>
        <v>0</v>
      </c>
      <c r="L131" s="117">
        <f t="shared" ref="L131:T131" si="303">L132+L133</f>
        <v>0</v>
      </c>
      <c r="M131" s="387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4000</v>
      </c>
      <c r="V131" s="115">
        <f>V132+V133</f>
        <v>0</v>
      </c>
      <c r="W131" s="69">
        <f>W132+W133</f>
        <v>4000</v>
      </c>
      <c r="X131" s="69">
        <f>X132+X133</f>
        <v>0</v>
      </c>
      <c r="Y131" s="117">
        <f t="shared" ref="Y131:AG131" si="305">Y132+Y133</f>
        <v>0</v>
      </c>
      <c r="Z131" s="387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4000</v>
      </c>
      <c r="AI131" s="115">
        <f>AI132+AI133</f>
        <v>0</v>
      </c>
      <c r="AJ131" s="69">
        <f>AJ132+AJ133</f>
        <v>4000</v>
      </c>
      <c r="AK131" s="69">
        <f>AK132+AK133</f>
        <v>0</v>
      </c>
      <c r="AL131" s="117">
        <f t="shared" ref="AL131:AT131" si="307">AL132+AL133</f>
        <v>0</v>
      </c>
      <c r="AM131" s="387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4"/>
      <c r="AW131" s="404"/>
      <c r="AX131" s="404"/>
      <c r="AY131" s="404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>
      <c r="A132" s="297"/>
      <c r="B132" s="235"/>
      <c r="C132" s="235">
        <v>342</v>
      </c>
      <c r="D132" s="449" t="s">
        <v>91</v>
      </c>
      <c r="E132" s="449"/>
      <c r="F132" s="449"/>
      <c r="G132" s="449"/>
      <c r="H132" s="114">
        <f t="shared" si="277"/>
        <v>0</v>
      </c>
      <c r="I132" s="118"/>
      <c r="J132" s="132"/>
      <c r="K132" s="52"/>
      <c r="L132" s="120"/>
      <c r="M132" s="388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311"/>
      <c r="X132" s="311"/>
      <c r="Y132" s="307"/>
      <c r="Z132" s="390"/>
      <c r="AA132" s="308"/>
      <c r="AB132" s="309"/>
      <c r="AC132" s="309"/>
      <c r="AD132" s="309"/>
      <c r="AE132" s="309"/>
      <c r="AF132" s="309"/>
      <c r="AG132" s="307"/>
      <c r="AH132" s="345">
        <f t="shared" si="274"/>
        <v>0</v>
      </c>
      <c r="AI132" s="306"/>
      <c r="AJ132" s="311"/>
      <c r="AK132" s="311"/>
      <c r="AL132" s="307"/>
      <c r="AM132" s="390"/>
      <c r="AN132" s="308"/>
      <c r="AO132" s="309"/>
      <c r="AP132" s="309"/>
      <c r="AQ132" s="309"/>
      <c r="AR132" s="309"/>
      <c r="AS132" s="309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>
      <c r="A133" s="297"/>
      <c r="B133" s="235"/>
      <c r="C133" s="235">
        <v>343</v>
      </c>
      <c r="D133" s="449" t="s">
        <v>10</v>
      </c>
      <c r="E133" s="449"/>
      <c r="F133" s="449"/>
      <c r="G133" s="449"/>
      <c r="H133" s="114">
        <f t="shared" si="277"/>
        <v>4000</v>
      </c>
      <c r="I133" s="118"/>
      <c r="J133" s="132">
        <v>4000</v>
      </c>
      <c r="K133" s="52"/>
      <c r="L133" s="120"/>
      <c r="M133" s="388"/>
      <c r="N133" s="156"/>
      <c r="O133" s="119"/>
      <c r="P133" s="119"/>
      <c r="Q133" s="119"/>
      <c r="R133" s="119"/>
      <c r="S133" s="119"/>
      <c r="T133" s="120"/>
      <c r="U133" s="321">
        <f t="shared" si="271"/>
        <v>4000</v>
      </c>
      <c r="V133" s="306"/>
      <c r="W133" s="311">
        <v>4000</v>
      </c>
      <c r="X133" s="311"/>
      <c r="Y133" s="307"/>
      <c r="Z133" s="390"/>
      <c r="AA133" s="308"/>
      <c r="AB133" s="309"/>
      <c r="AC133" s="309"/>
      <c r="AD133" s="309"/>
      <c r="AE133" s="309"/>
      <c r="AF133" s="309"/>
      <c r="AG133" s="307"/>
      <c r="AH133" s="345">
        <f t="shared" si="274"/>
        <v>4000</v>
      </c>
      <c r="AI133" s="306"/>
      <c r="AJ133" s="311">
        <v>4000</v>
      </c>
      <c r="AK133" s="311"/>
      <c r="AL133" s="307"/>
      <c r="AM133" s="390"/>
      <c r="AN133" s="308"/>
      <c r="AO133" s="309"/>
      <c r="AP133" s="309"/>
      <c r="AQ133" s="309"/>
      <c r="AR133" s="309"/>
      <c r="AS133" s="309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>
      <c r="A134" s="349"/>
      <c r="B134" s="350"/>
      <c r="D134" s="352"/>
      <c r="E134" s="352"/>
      <c r="F134" s="352"/>
      <c r="G134" s="352"/>
      <c r="I134" s="511" t="s">
        <v>181</v>
      </c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4"/>
      <c r="V134" s="511" t="s">
        <v>181</v>
      </c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4"/>
      <c r="AI134" s="511" t="s">
        <v>181</v>
      </c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4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>
      <c r="A136" s="495" t="s">
        <v>162</v>
      </c>
      <c r="B136" s="496"/>
      <c r="C136" s="496"/>
      <c r="D136" s="497" t="s">
        <v>144</v>
      </c>
      <c r="E136" s="497"/>
      <c r="F136" s="497"/>
      <c r="G136" s="498"/>
      <c r="H136" s="121">
        <f t="shared" ref="H136:H144" si="309">SUM(I136:T136)</f>
        <v>0</v>
      </c>
      <c r="I136" s="122">
        <f>I137+I141</f>
        <v>0</v>
      </c>
      <c r="J136" s="371">
        <f>J137+J141</f>
        <v>0</v>
      </c>
      <c r="K136" s="416">
        <f t="shared" ref="K136" si="310">K137+K141</f>
        <v>0</v>
      </c>
      <c r="L136" s="124">
        <f t="shared" ref="L136:T136" si="311">L137+L141</f>
        <v>0</v>
      </c>
      <c r="M136" s="386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7">
        <f t="shared" ref="U136:U144" si="313">SUM(V136:AG136)</f>
        <v>0</v>
      </c>
      <c r="V136" s="122">
        <f>V137+V141</f>
        <v>0</v>
      </c>
      <c r="W136" s="371">
        <f>W137+W141</f>
        <v>0</v>
      </c>
      <c r="X136" s="371">
        <f>X137+X141</f>
        <v>0</v>
      </c>
      <c r="Y136" s="124">
        <f t="shared" ref="Y136:AB136" si="314">Y137+Y141</f>
        <v>0</v>
      </c>
      <c r="Z136" s="386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3">
        <f t="shared" ref="AH136:AH144" si="317">SUM(AI136:AT136)</f>
        <v>0</v>
      </c>
      <c r="AI136" s="122">
        <f>AI137+AI141</f>
        <v>0</v>
      </c>
      <c r="AJ136" s="371">
        <f>AJ137+AJ141</f>
        <v>0</v>
      </c>
      <c r="AK136" s="371">
        <f>AK137+AK141</f>
        <v>0</v>
      </c>
      <c r="AL136" s="124">
        <f t="shared" ref="AL136:AO136" si="318">AL137+AL141</f>
        <v>0</v>
      </c>
      <c r="AM136" s="386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2"/>
      <c r="AW136" s="402"/>
      <c r="AX136" s="402"/>
      <c r="AY136" s="402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>
      <c r="A137" s="295">
        <v>3</v>
      </c>
      <c r="B137" s="81"/>
      <c r="C137" s="128"/>
      <c r="D137" s="470" t="s">
        <v>16</v>
      </c>
      <c r="E137" s="470"/>
      <c r="F137" s="470"/>
      <c r="G137" s="471"/>
      <c r="H137" s="113">
        <f t="shared" si="309"/>
        <v>0</v>
      </c>
      <c r="I137" s="115">
        <f>I138</f>
        <v>0</v>
      </c>
      <c r="J137" s="69">
        <f>J138</f>
        <v>0</v>
      </c>
      <c r="K137" s="410">
        <f t="shared" ref="K137:AT137" si="321">K138</f>
        <v>0</v>
      </c>
      <c r="L137" s="117">
        <f t="shared" si="321"/>
        <v>0</v>
      </c>
      <c r="M137" s="387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7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7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2"/>
      <c r="AW137" s="402"/>
      <c r="AX137" s="402"/>
      <c r="AY137" s="402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>
      <c r="A138" s="499">
        <v>32</v>
      </c>
      <c r="B138" s="465"/>
      <c r="C138" s="128"/>
      <c r="D138" s="470" t="s">
        <v>4</v>
      </c>
      <c r="E138" s="470"/>
      <c r="F138" s="470"/>
      <c r="G138" s="471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10">
        <f t="shared" ref="K138" si="322">SUM(K139:K140)</f>
        <v>0</v>
      </c>
      <c r="L138" s="117">
        <f t="shared" ref="L138:T138" si="323">SUM(L139:L140)</f>
        <v>0</v>
      </c>
      <c r="M138" s="387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7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7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4"/>
      <c r="AW138" s="404"/>
      <c r="AX138" s="404"/>
      <c r="AY138" s="404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>
      <c r="A139" s="297"/>
      <c r="B139" s="235"/>
      <c r="C139" s="235">
        <v>322</v>
      </c>
      <c r="D139" s="449" t="s">
        <v>6</v>
      </c>
      <c r="E139" s="449"/>
      <c r="F139" s="449"/>
      <c r="G139" s="450"/>
      <c r="H139" s="114">
        <f t="shared" si="309"/>
        <v>0</v>
      </c>
      <c r="I139" s="118"/>
      <c r="J139" s="132"/>
      <c r="K139" s="52"/>
      <c r="L139" s="120"/>
      <c r="M139" s="388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311"/>
      <c r="X139" s="311"/>
      <c r="Y139" s="307"/>
      <c r="Z139" s="390"/>
      <c r="AA139" s="308"/>
      <c r="AB139" s="309"/>
      <c r="AC139" s="309"/>
      <c r="AD139" s="309"/>
      <c r="AE139" s="309"/>
      <c r="AF139" s="309"/>
      <c r="AG139" s="307"/>
      <c r="AH139" s="345">
        <f t="shared" si="317"/>
        <v>0</v>
      </c>
      <c r="AI139" s="306"/>
      <c r="AJ139" s="311"/>
      <c r="AK139" s="311"/>
      <c r="AL139" s="307"/>
      <c r="AM139" s="390"/>
      <c r="AN139" s="308"/>
      <c r="AO139" s="309"/>
      <c r="AP139" s="309"/>
      <c r="AQ139" s="309"/>
      <c r="AR139" s="309"/>
      <c r="AS139" s="309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>
      <c r="A140" s="297"/>
      <c r="B140" s="235"/>
      <c r="C140" s="235">
        <v>323</v>
      </c>
      <c r="D140" s="449" t="s">
        <v>7</v>
      </c>
      <c r="E140" s="449"/>
      <c r="F140" s="449"/>
      <c r="G140" s="450"/>
      <c r="H140" s="114">
        <f t="shared" si="309"/>
        <v>0</v>
      </c>
      <c r="I140" s="118"/>
      <c r="J140" s="132"/>
      <c r="K140" s="52"/>
      <c r="L140" s="120"/>
      <c r="M140" s="388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311"/>
      <c r="X140" s="311"/>
      <c r="Y140" s="307"/>
      <c r="Z140" s="390"/>
      <c r="AA140" s="308"/>
      <c r="AB140" s="309"/>
      <c r="AC140" s="309"/>
      <c r="AD140" s="309"/>
      <c r="AE140" s="309"/>
      <c r="AF140" s="309"/>
      <c r="AG140" s="307"/>
      <c r="AH140" s="345">
        <f t="shared" si="317"/>
        <v>0</v>
      </c>
      <c r="AI140" s="306"/>
      <c r="AJ140" s="311"/>
      <c r="AK140" s="311"/>
      <c r="AL140" s="307"/>
      <c r="AM140" s="390"/>
      <c r="AN140" s="308"/>
      <c r="AO140" s="309"/>
      <c r="AP140" s="309"/>
      <c r="AQ140" s="309"/>
      <c r="AR140" s="309"/>
      <c r="AS140" s="309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>
      <c r="A141" s="295">
        <v>4</v>
      </c>
      <c r="B141" s="78"/>
      <c r="C141" s="78"/>
      <c r="D141" s="539" t="s">
        <v>17</v>
      </c>
      <c r="E141" s="539"/>
      <c r="F141" s="539"/>
      <c r="G141" s="540"/>
      <c r="H141" s="113">
        <f t="shared" si="309"/>
        <v>0</v>
      </c>
      <c r="I141" s="115">
        <f>I142</f>
        <v>0</v>
      </c>
      <c r="J141" s="69">
        <f>J142</f>
        <v>0</v>
      </c>
      <c r="K141" s="410">
        <f t="shared" ref="K141:AT141" si="329">K142</f>
        <v>0</v>
      </c>
      <c r="L141" s="117">
        <f t="shared" si="329"/>
        <v>0</v>
      </c>
      <c r="M141" s="387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3">
        <f t="shared" si="313"/>
        <v>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7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4">
        <f t="shared" si="317"/>
        <v>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7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2"/>
      <c r="AW141" s="402"/>
      <c r="AX141" s="402"/>
      <c r="AY141" s="402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>
      <c r="A142" s="499">
        <v>42</v>
      </c>
      <c r="B142" s="465"/>
      <c r="C142" s="275"/>
      <c r="D142" s="470" t="s">
        <v>47</v>
      </c>
      <c r="E142" s="470"/>
      <c r="F142" s="470"/>
      <c r="G142" s="471"/>
      <c r="H142" s="113">
        <f t="shared" si="309"/>
        <v>0</v>
      </c>
      <c r="I142" s="115">
        <f>SUM(I143:I144)</f>
        <v>0</v>
      </c>
      <c r="J142" s="69">
        <f>SUM(J143:J144)</f>
        <v>0</v>
      </c>
      <c r="K142" s="410">
        <f t="shared" ref="K142" si="330">SUM(K143:K144)</f>
        <v>0</v>
      </c>
      <c r="L142" s="117">
        <f t="shared" ref="L142:T142" si="331">SUM(L143:L144)</f>
        <v>0</v>
      </c>
      <c r="M142" s="387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3">
        <f t="shared" si="313"/>
        <v>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7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4">
        <f t="shared" si="317"/>
        <v>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7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4"/>
      <c r="AW142" s="404"/>
      <c r="AX142" s="404"/>
      <c r="AY142" s="404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>
      <c r="A143" s="298"/>
      <c r="B143" s="235"/>
      <c r="C143" s="235">
        <v>421</v>
      </c>
      <c r="D143" s="449" t="s">
        <v>76</v>
      </c>
      <c r="E143" s="449"/>
      <c r="F143" s="449"/>
      <c r="G143" s="450"/>
      <c r="H143" s="114">
        <f t="shared" si="309"/>
        <v>0</v>
      </c>
      <c r="I143" s="118"/>
      <c r="J143" s="132"/>
      <c r="K143" s="52"/>
      <c r="L143" s="120"/>
      <c r="M143" s="388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311"/>
      <c r="X143" s="311"/>
      <c r="Y143" s="307"/>
      <c r="Z143" s="390"/>
      <c r="AA143" s="308"/>
      <c r="AB143" s="309"/>
      <c r="AC143" s="309"/>
      <c r="AD143" s="309"/>
      <c r="AE143" s="309"/>
      <c r="AF143" s="309"/>
      <c r="AG143" s="307"/>
      <c r="AH143" s="345">
        <f t="shared" si="317"/>
        <v>0</v>
      </c>
      <c r="AI143" s="306"/>
      <c r="AJ143" s="311"/>
      <c r="AK143" s="311"/>
      <c r="AL143" s="307"/>
      <c r="AM143" s="390"/>
      <c r="AN143" s="308"/>
      <c r="AO143" s="309"/>
      <c r="AP143" s="309"/>
      <c r="AQ143" s="309"/>
      <c r="AR143" s="309"/>
      <c r="AS143" s="309"/>
      <c r="AT143" s="307"/>
      <c r="AV143" s="404"/>
      <c r="AW143" s="404"/>
      <c r="AX143" s="404"/>
      <c r="AY143" s="404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>
      <c r="A144" s="297"/>
      <c r="B144" s="235"/>
      <c r="C144" s="235">
        <v>422</v>
      </c>
      <c r="D144" s="449" t="s">
        <v>11</v>
      </c>
      <c r="E144" s="449"/>
      <c r="F144" s="449"/>
      <c r="G144" s="450"/>
      <c r="H144" s="114">
        <f t="shared" si="309"/>
        <v>0</v>
      </c>
      <c r="I144" s="118"/>
      <c r="J144" s="132"/>
      <c r="K144" s="52"/>
      <c r="L144" s="120"/>
      <c r="M144" s="388"/>
      <c r="N144" s="156"/>
      <c r="O144" s="119"/>
      <c r="P144" s="119"/>
      <c r="Q144" s="119"/>
      <c r="R144" s="119"/>
      <c r="S144" s="119"/>
      <c r="T144" s="120"/>
      <c r="U144" s="321">
        <f t="shared" si="313"/>
        <v>0</v>
      </c>
      <c r="V144" s="306"/>
      <c r="W144" s="311"/>
      <c r="X144" s="311"/>
      <c r="Y144" s="307"/>
      <c r="Z144" s="390"/>
      <c r="AA144" s="308"/>
      <c r="AB144" s="309"/>
      <c r="AC144" s="309"/>
      <c r="AD144" s="309"/>
      <c r="AE144" s="309"/>
      <c r="AF144" s="309"/>
      <c r="AG144" s="307"/>
      <c r="AH144" s="346">
        <f t="shared" si="317"/>
        <v>0</v>
      </c>
      <c r="AI144" s="306"/>
      <c r="AJ144" s="311"/>
      <c r="AK144" s="311"/>
      <c r="AL144" s="307"/>
      <c r="AM144" s="390"/>
      <c r="AN144" s="308"/>
      <c r="AO144" s="309"/>
      <c r="AP144" s="309"/>
      <c r="AQ144" s="309"/>
      <c r="AR144" s="309"/>
      <c r="AS144" s="309"/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>
      <c r="A146" s="495" t="s">
        <v>163</v>
      </c>
      <c r="B146" s="496"/>
      <c r="C146" s="496"/>
      <c r="D146" s="497" t="s">
        <v>145</v>
      </c>
      <c r="E146" s="497"/>
      <c r="F146" s="497"/>
      <c r="G146" s="498"/>
      <c r="H146" s="121">
        <f>SUM(I146:T146)</f>
        <v>0</v>
      </c>
      <c r="I146" s="122">
        <f>I147</f>
        <v>0</v>
      </c>
      <c r="J146" s="371">
        <f>J147</f>
        <v>0</v>
      </c>
      <c r="K146" s="416">
        <f t="shared" ref="K146:AL147" si="337">K147</f>
        <v>0</v>
      </c>
      <c r="L146" s="124">
        <f t="shared" si="337"/>
        <v>0</v>
      </c>
      <c r="M146" s="386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0</v>
      </c>
      <c r="V146" s="122">
        <f t="shared" ref="V146:X147" si="338">V147</f>
        <v>0</v>
      </c>
      <c r="W146" s="371">
        <f t="shared" si="338"/>
        <v>0</v>
      </c>
      <c r="X146" s="371">
        <f t="shared" si="338"/>
        <v>0</v>
      </c>
      <c r="Y146" s="124">
        <f t="shared" si="337"/>
        <v>0</v>
      </c>
      <c r="Z146" s="386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0</v>
      </c>
      <c r="AI146" s="122">
        <f t="shared" ref="AI146:AK147" si="339">AI147</f>
        <v>0</v>
      </c>
      <c r="AJ146" s="371">
        <f t="shared" si="339"/>
        <v>0</v>
      </c>
      <c r="AK146" s="371">
        <f t="shared" si="339"/>
        <v>0</v>
      </c>
      <c r="AL146" s="124">
        <f t="shared" si="337"/>
        <v>0</v>
      </c>
      <c r="AM146" s="386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2"/>
      <c r="AW146" s="402"/>
      <c r="AX146" s="402"/>
      <c r="AY146" s="402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>
      <c r="A147" s="295">
        <v>3</v>
      </c>
      <c r="B147" s="81"/>
      <c r="C147" s="128"/>
      <c r="D147" s="470" t="s">
        <v>16</v>
      </c>
      <c r="E147" s="470"/>
      <c r="F147" s="470"/>
      <c r="G147" s="471"/>
      <c r="H147" s="113">
        <f>SUM(I147:T147)</f>
        <v>0</v>
      </c>
      <c r="I147" s="115">
        <f>I148</f>
        <v>0</v>
      </c>
      <c r="J147" s="69">
        <f>J148</f>
        <v>0</v>
      </c>
      <c r="K147" s="410">
        <f t="shared" si="337"/>
        <v>0</v>
      </c>
      <c r="L147" s="117">
        <f t="shared" si="337"/>
        <v>0</v>
      </c>
      <c r="M147" s="387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7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7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2"/>
      <c r="AW147" s="402"/>
      <c r="AX147" s="402"/>
      <c r="AY147" s="402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>
      <c r="A148" s="499">
        <v>32</v>
      </c>
      <c r="B148" s="465"/>
      <c r="C148" s="128"/>
      <c r="D148" s="470" t="s">
        <v>4</v>
      </c>
      <c r="E148" s="470"/>
      <c r="F148" s="470"/>
      <c r="G148" s="471"/>
      <c r="H148" s="113">
        <f>SUM(I148:T148)</f>
        <v>0</v>
      </c>
      <c r="I148" s="115">
        <f>I149+I150</f>
        <v>0</v>
      </c>
      <c r="J148" s="69">
        <f>J149+J150</f>
        <v>0</v>
      </c>
      <c r="K148" s="410">
        <f t="shared" ref="K148" si="341">K149+K150</f>
        <v>0</v>
      </c>
      <c r="L148" s="117">
        <f t="shared" ref="L148:T148" si="342">L149+L150</f>
        <v>0</v>
      </c>
      <c r="M148" s="387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7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7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4"/>
      <c r="AW148" s="404"/>
      <c r="AX148" s="404"/>
      <c r="AY148" s="404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>
      <c r="A149" s="297"/>
      <c r="B149" s="235"/>
      <c r="C149" s="235">
        <v>322</v>
      </c>
      <c r="D149" s="449" t="s">
        <v>6</v>
      </c>
      <c r="E149" s="449"/>
      <c r="F149" s="449"/>
      <c r="G149" s="449"/>
      <c r="H149" s="114">
        <f>SUM(I149:T149)</f>
        <v>0</v>
      </c>
      <c r="I149" s="118"/>
      <c r="J149" s="132"/>
      <c r="K149" s="52"/>
      <c r="L149" s="120"/>
      <c r="M149" s="388"/>
      <c r="N149" s="156"/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311"/>
      <c r="X149" s="311"/>
      <c r="Y149" s="307"/>
      <c r="Z149" s="390"/>
      <c r="AA149" s="308"/>
      <c r="AB149" s="309"/>
      <c r="AC149" s="309"/>
      <c r="AD149" s="309"/>
      <c r="AE149" s="309"/>
      <c r="AF149" s="309"/>
      <c r="AG149" s="307"/>
      <c r="AH149" s="345">
        <f>SUM(AI149:AT149)</f>
        <v>0</v>
      </c>
      <c r="AI149" s="306"/>
      <c r="AJ149" s="311"/>
      <c r="AK149" s="311"/>
      <c r="AL149" s="307"/>
      <c r="AM149" s="390"/>
      <c r="AN149" s="308"/>
      <c r="AO149" s="309"/>
      <c r="AP149" s="309"/>
      <c r="AQ149" s="309"/>
      <c r="AR149" s="309"/>
      <c r="AS149" s="309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>
      <c r="A150" s="297"/>
      <c r="B150" s="235"/>
      <c r="C150" s="235">
        <v>323</v>
      </c>
      <c r="D150" s="449" t="s">
        <v>7</v>
      </c>
      <c r="E150" s="449"/>
      <c r="F150" s="449"/>
      <c r="G150" s="449"/>
      <c r="H150" s="114">
        <f>SUM(I150:T150)</f>
        <v>0</v>
      </c>
      <c r="I150" s="118"/>
      <c r="J150" s="132"/>
      <c r="K150" s="52"/>
      <c r="L150" s="120"/>
      <c r="M150" s="388"/>
      <c r="N150" s="156"/>
      <c r="O150" s="119"/>
      <c r="P150" s="119"/>
      <c r="Q150" s="119"/>
      <c r="R150" s="119"/>
      <c r="S150" s="119"/>
      <c r="T150" s="120"/>
      <c r="U150" s="321">
        <f>SUM(V150:AG150)</f>
        <v>0</v>
      </c>
      <c r="V150" s="306"/>
      <c r="W150" s="311"/>
      <c r="X150" s="311"/>
      <c r="Y150" s="307"/>
      <c r="Z150" s="390"/>
      <c r="AA150" s="308"/>
      <c r="AB150" s="309"/>
      <c r="AC150" s="309"/>
      <c r="AD150" s="309"/>
      <c r="AE150" s="309"/>
      <c r="AF150" s="309"/>
      <c r="AG150" s="307"/>
      <c r="AH150" s="345">
        <f>SUM(AI150:AT150)</f>
        <v>0</v>
      </c>
      <c r="AI150" s="306"/>
      <c r="AJ150" s="311"/>
      <c r="AK150" s="311"/>
      <c r="AL150" s="307"/>
      <c r="AM150" s="390"/>
      <c r="AN150" s="308"/>
      <c r="AO150" s="309"/>
      <c r="AP150" s="309"/>
      <c r="AQ150" s="309"/>
      <c r="AR150" s="309"/>
      <c r="AS150" s="309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>
      <c r="A152" s="502" t="s">
        <v>174</v>
      </c>
      <c r="B152" s="503"/>
      <c r="C152" s="503"/>
      <c r="D152" s="504" t="s">
        <v>175</v>
      </c>
      <c r="E152" s="504"/>
      <c r="F152" s="504"/>
      <c r="G152" s="505"/>
      <c r="H152" s="135">
        <f t="shared" ref="H152:H157" si="348">SUM(I152:T152)</f>
        <v>0</v>
      </c>
      <c r="I152" s="136">
        <f t="shared" ref="I152:J154" si="349">I153</f>
        <v>0</v>
      </c>
      <c r="J152" s="370">
        <f t="shared" si="349"/>
        <v>0</v>
      </c>
      <c r="K152" s="415">
        <f t="shared" ref="K152:T152" si="350">K153</f>
        <v>0</v>
      </c>
      <c r="L152" s="161">
        <f t="shared" si="350"/>
        <v>0</v>
      </c>
      <c r="M152" s="385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370">
        <f t="shared" si="352"/>
        <v>0</v>
      </c>
      <c r="X152" s="370">
        <f t="shared" si="352"/>
        <v>0</v>
      </c>
      <c r="Y152" s="161">
        <f t="shared" si="352"/>
        <v>0</v>
      </c>
      <c r="Z152" s="385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370">
        <f t="shared" si="354"/>
        <v>0</v>
      </c>
      <c r="AK152" s="370">
        <f t="shared" si="354"/>
        <v>0</v>
      </c>
      <c r="AL152" s="161">
        <f t="shared" si="354"/>
        <v>0</v>
      </c>
      <c r="AM152" s="385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>
      <c r="A153" s="495" t="s">
        <v>176</v>
      </c>
      <c r="B153" s="496"/>
      <c r="C153" s="496"/>
      <c r="D153" s="497" t="s">
        <v>177</v>
      </c>
      <c r="E153" s="497"/>
      <c r="F153" s="497"/>
      <c r="G153" s="498"/>
      <c r="H153" s="121">
        <f t="shared" si="348"/>
        <v>0</v>
      </c>
      <c r="I153" s="122">
        <f t="shared" si="349"/>
        <v>0</v>
      </c>
      <c r="J153" s="371">
        <f t="shared" si="349"/>
        <v>0</v>
      </c>
      <c r="K153" s="416">
        <f t="shared" ref="K153:T154" si="355">K154</f>
        <v>0</v>
      </c>
      <c r="L153" s="124">
        <f t="shared" si="355"/>
        <v>0</v>
      </c>
      <c r="M153" s="386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371">
        <f t="shared" si="356"/>
        <v>0</v>
      </c>
      <c r="X153" s="371">
        <f t="shared" si="356"/>
        <v>0</v>
      </c>
      <c r="Y153" s="124">
        <f t="shared" si="356"/>
        <v>0</v>
      </c>
      <c r="Z153" s="386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371">
        <f t="shared" si="357"/>
        <v>0</v>
      </c>
      <c r="AK153" s="371">
        <f t="shared" si="357"/>
        <v>0</v>
      </c>
      <c r="AL153" s="124">
        <f t="shared" si="357"/>
        <v>0</v>
      </c>
      <c r="AM153" s="386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>
      <c r="A154" s="295">
        <v>5</v>
      </c>
      <c r="B154" s="81"/>
      <c r="C154" s="81"/>
      <c r="D154" s="470" t="s">
        <v>74</v>
      </c>
      <c r="E154" s="470"/>
      <c r="F154" s="470"/>
      <c r="G154" s="471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10">
        <f t="shared" si="355"/>
        <v>0</v>
      </c>
      <c r="L154" s="117">
        <f t="shared" si="355"/>
        <v>0</v>
      </c>
      <c r="M154" s="387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7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7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>
      <c r="A155" s="499">
        <v>54</v>
      </c>
      <c r="B155" s="465"/>
      <c r="C155" s="67"/>
      <c r="D155" s="470" t="s">
        <v>72</v>
      </c>
      <c r="E155" s="470"/>
      <c r="F155" s="470"/>
      <c r="G155" s="471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10">
        <f t="shared" si="359"/>
        <v>0</v>
      </c>
      <c r="L155" s="117">
        <f t="shared" si="358"/>
        <v>0</v>
      </c>
      <c r="M155" s="387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7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7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>
      <c r="A156" s="287"/>
      <c r="B156" s="235"/>
      <c r="C156" s="235">
        <v>544</v>
      </c>
      <c r="D156" s="449" t="s">
        <v>73</v>
      </c>
      <c r="E156" s="449"/>
      <c r="F156" s="449"/>
      <c r="G156" s="450"/>
      <c r="H156" s="30">
        <f t="shared" si="348"/>
        <v>0</v>
      </c>
      <c r="I156" s="118"/>
      <c r="J156" s="132"/>
      <c r="K156" s="52"/>
      <c r="L156" s="120"/>
      <c r="M156" s="388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311"/>
      <c r="X156" s="311"/>
      <c r="Y156" s="307"/>
      <c r="Z156" s="390"/>
      <c r="AA156" s="308"/>
      <c r="AB156" s="309"/>
      <c r="AC156" s="309"/>
      <c r="AD156" s="309"/>
      <c r="AE156" s="309"/>
      <c r="AF156" s="309"/>
      <c r="AG156" s="307"/>
      <c r="AH156" s="345">
        <f t="shared" si="353"/>
        <v>0</v>
      </c>
      <c r="AI156" s="306"/>
      <c r="AJ156" s="311"/>
      <c r="AK156" s="311"/>
      <c r="AL156" s="307"/>
      <c r="AM156" s="390"/>
      <c r="AN156" s="308"/>
      <c r="AO156" s="309"/>
      <c r="AP156" s="309"/>
      <c r="AQ156" s="309"/>
      <c r="AR156" s="309"/>
      <c r="AS156" s="309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>
      <c r="A157" s="287"/>
      <c r="B157" s="235"/>
      <c r="C157" s="235">
        <v>545</v>
      </c>
      <c r="D157" s="449" t="s">
        <v>92</v>
      </c>
      <c r="E157" s="449"/>
      <c r="F157" s="449"/>
      <c r="G157" s="450"/>
      <c r="H157" s="30">
        <f t="shared" si="348"/>
        <v>0</v>
      </c>
      <c r="I157" s="118"/>
      <c r="J157" s="132"/>
      <c r="K157" s="52"/>
      <c r="L157" s="120"/>
      <c r="M157" s="388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311"/>
      <c r="X157" s="311"/>
      <c r="Y157" s="307"/>
      <c r="Z157" s="390"/>
      <c r="AA157" s="308"/>
      <c r="AB157" s="309"/>
      <c r="AC157" s="309"/>
      <c r="AD157" s="309"/>
      <c r="AE157" s="309"/>
      <c r="AF157" s="309"/>
      <c r="AG157" s="307"/>
      <c r="AH157" s="345">
        <f t="shared" si="353"/>
        <v>0</v>
      </c>
      <c r="AI157" s="306"/>
      <c r="AJ157" s="311"/>
      <c r="AK157" s="311"/>
      <c r="AL157" s="307"/>
      <c r="AM157" s="390"/>
      <c r="AN157" s="308"/>
      <c r="AO157" s="309"/>
      <c r="AP157" s="309"/>
      <c r="AQ157" s="309"/>
      <c r="AR157" s="309"/>
      <c r="AS157" s="309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329"/>
      <c r="X159" s="329"/>
      <c r="Y159" s="329"/>
      <c r="Z159" s="329"/>
      <c r="AA159" s="130"/>
      <c r="AB159" s="72"/>
      <c r="AC159" s="72"/>
      <c r="AH159" s="277" t="s">
        <v>94</v>
      </c>
      <c r="AI159" s="509" t="s">
        <v>194</v>
      </c>
      <c r="AJ159" s="509"/>
      <c r="AK159" s="509"/>
      <c r="AL159" s="509"/>
      <c r="AN159" s="130"/>
      <c r="AQ159" s="131" t="s">
        <v>95</v>
      </c>
      <c r="AR159" s="509"/>
      <c r="AS159" s="509"/>
      <c r="AT159" s="509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>
      <c r="A160" s="125"/>
      <c r="B160" s="125"/>
      <c r="C160" s="125"/>
      <c r="D160" s="286"/>
      <c r="E160" s="126"/>
      <c r="G160" s="329"/>
      <c r="H160" s="329"/>
      <c r="I160" s="508"/>
      <c r="J160" s="508"/>
      <c r="K160" s="508"/>
      <c r="L160" s="508"/>
      <c r="M160" s="508"/>
      <c r="N160" s="130"/>
      <c r="Q160" s="130"/>
      <c r="R160" s="508"/>
      <c r="S160" s="508"/>
      <c r="T160" s="508"/>
      <c r="U160" s="329"/>
      <c r="V160" s="508"/>
      <c r="W160" s="508"/>
      <c r="X160" s="508"/>
      <c r="Y160" s="508"/>
      <c r="Z160" s="508"/>
      <c r="AA160" s="130"/>
      <c r="AH160" s="329"/>
      <c r="AI160" s="510" t="s">
        <v>142</v>
      </c>
      <c r="AJ160" s="510"/>
      <c r="AK160" s="510"/>
      <c r="AL160" s="510"/>
      <c r="AN160" s="130"/>
      <c r="AQ160" s="130"/>
      <c r="AR160" s="510" t="s">
        <v>142</v>
      </c>
      <c r="AS160" s="510"/>
      <c r="AT160" s="510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>
      <c r="A161" s="532" t="s">
        <v>68</v>
      </c>
      <c r="B161" s="532"/>
      <c r="C161" s="532"/>
      <c r="D161" s="519"/>
      <c r="E161" s="519"/>
      <c r="F161" s="519"/>
      <c r="G161" s="520"/>
      <c r="H161" s="17">
        <f>SUM(I161:T161)</f>
        <v>0</v>
      </c>
      <c r="I161" s="53">
        <f t="shared" ref="I161:AT161" si="367">I162</f>
        <v>0</v>
      </c>
      <c r="J161" s="372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6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372"/>
      <c r="X161" s="372"/>
      <c r="Y161" s="281"/>
      <c r="Z161" s="281"/>
      <c r="AA161" s="281"/>
      <c r="AB161" s="281"/>
      <c r="AC161" s="281"/>
      <c r="AD161" s="281"/>
      <c r="AE161" s="281"/>
      <c r="AF161" s="281"/>
      <c r="AG161" s="282"/>
      <c r="AH161" s="283">
        <f>SUM(AI161:AT161)</f>
        <v>0</v>
      </c>
      <c r="AI161" s="284"/>
      <c r="AJ161" s="378"/>
      <c r="AK161" s="378"/>
      <c r="AL161" s="281">
        <f t="shared" si="367"/>
        <v>0</v>
      </c>
      <c r="AM161" s="281">
        <f t="shared" si="367"/>
        <v>0</v>
      </c>
      <c r="AN161" s="281">
        <f t="shared" si="367"/>
        <v>0</v>
      </c>
      <c r="AO161" s="281">
        <f t="shared" si="367"/>
        <v>0</v>
      </c>
      <c r="AP161" s="281">
        <f t="shared" si="367"/>
        <v>0</v>
      </c>
      <c r="AQ161" s="281">
        <f t="shared" si="367"/>
        <v>0</v>
      </c>
      <c r="AR161" s="281">
        <f t="shared" si="367"/>
        <v>0</v>
      </c>
      <c r="AS161" s="281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>
      <c r="A162" s="525" t="s">
        <v>69</v>
      </c>
      <c r="B162" s="525"/>
      <c r="C162" s="525"/>
      <c r="D162" s="526"/>
      <c r="E162" s="526"/>
      <c r="F162" s="526"/>
      <c r="G162" s="527"/>
      <c r="H162" s="19">
        <f t="shared" ref="H162:H178" si="369">SUM(I162:T162)</f>
        <v>0</v>
      </c>
      <c r="I162" s="55">
        <f>I163+I175</f>
        <v>0</v>
      </c>
      <c r="J162" s="373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7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373"/>
      <c r="X162" s="373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3"/>
      <c r="AK162" s="373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>
      <c r="A163" s="148">
        <v>3</v>
      </c>
      <c r="C163" s="39"/>
      <c r="D163" s="528" t="s">
        <v>16</v>
      </c>
      <c r="E163" s="528"/>
      <c r="F163" s="528"/>
      <c r="G163" s="529"/>
      <c r="H163" s="21">
        <f t="shared" si="369"/>
        <v>0</v>
      </c>
      <c r="I163" s="58">
        <f>I164+I168+I173</f>
        <v>0</v>
      </c>
      <c r="J163" s="374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8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374"/>
      <c r="X163" s="374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4"/>
      <c r="AK163" s="374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>
      <c r="A164" s="530">
        <v>31</v>
      </c>
      <c r="B164" s="530"/>
      <c r="C164" s="37"/>
      <c r="D164" s="531" t="s">
        <v>0</v>
      </c>
      <c r="E164" s="531"/>
      <c r="F164" s="531"/>
      <c r="G164" s="529"/>
      <c r="H164" s="21">
        <f t="shared" si="369"/>
        <v>0</v>
      </c>
      <c r="I164" s="58">
        <f>SUM(I165:I167)</f>
        <v>0</v>
      </c>
      <c r="J164" s="374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8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374"/>
      <c r="X164" s="374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4"/>
      <c r="AK164" s="374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>
      <c r="A165" s="515">
        <v>311</v>
      </c>
      <c r="B165" s="515"/>
      <c r="C165" s="515"/>
      <c r="D165" s="516" t="s">
        <v>1</v>
      </c>
      <c r="E165" s="516"/>
      <c r="F165" s="516"/>
      <c r="G165" s="517"/>
      <c r="H165" s="24">
        <f t="shared" si="369"/>
        <v>0</v>
      </c>
      <c r="I165" s="61"/>
      <c r="J165" s="375"/>
      <c r="K165" s="62"/>
      <c r="L165" s="62"/>
      <c r="M165" s="62"/>
      <c r="N165" s="62"/>
      <c r="O165" s="62"/>
      <c r="P165" s="399"/>
      <c r="Q165" s="279"/>
      <c r="R165" s="279"/>
      <c r="S165" s="279"/>
      <c r="T165" s="279"/>
      <c r="U165" s="25">
        <f t="shared" si="368"/>
        <v>0</v>
      </c>
      <c r="V165" s="61"/>
      <c r="W165" s="375"/>
      <c r="X165" s="375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5"/>
      <c r="AK165" s="375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>
      <c r="A166" s="515">
        <v>312</v>
      </c>
      <c r="B166" s="515"/>
      <c r="C166" s="515"/>
      <c r="D166" s="516" t="s">
        <v>2</v>
      </c>
      <c r="E166" s="516"/>
      <c r="F166" s="516"/>
      <c r="G166" s="517"/>
      <c r="H166" s="24">
        <f t="shared" si="369"/>
        <v>0</v>
      </c>
      <c r="I166" s="61"/>
      <c r="J166" s="375"/>
      <c r="K166" s="62"/>
      <c r="L166" s="62"/>
      <c r="M166" s="62"/>
      <c r="N166" s="62"/>
      <c r="O166" s="62"/>
      <c r="P166" s="399"/>
      <c r="Q166" s="279"/>
      <c r="R166" s="279"/>
      <c r="S166" s="279"/>
      <c r="T166" s="279"/>
      <c r="U166" s="25">
        <f t="shared" si="368"/>
        <v>0</v>
      </c>
      <c r="V166" s="61"/>
      <c r="W166" s="375"/>
      <c r="X166" s="375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5"/>
      <c r="AK166" s="375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>
      <c r="A167" s="515">
        <v>313</v>
      </c>
      <c r="B167" s="515"/>
      <c r="C167" s="515"/>
      <c r="D167" s="516" t="s">
        <v>3</v>
      </c>
      <c r="E167" s="516"/>
      <c r="F167" s="516"/>
      <c r="G167" s="517"/>
      <c r="H167" s="24">
        <f t="shared" si="369"/>
        <v>0</v>
      </c>
      <c r="I167" s="61"/>
      <c r="J167" s="375"/>
      <c r="K167" s="62"/>
      <c r="L167" s="62"/>
      <c r="M167" s="62"/>
      <c r="N167" s="62"/>
      <c r="O167" s="62"/>
      <c r="P167" s="399"/>
      <c r="Q167" s="279"/>
      <c r="R167" s="279"/>
      <c r="S167" s="279"/>
      <c r="T167" s="279"/>
      <c r="U167" s="25">
        <f t="shared" si="368"/>
        <v>0</v>
      </c>
      <c r="V167" s="61"/>
      <c r="W167" s="375"/>
      <c r="X167" s="375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5"/>
      <c r="AK167" s="375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>
      <c r="A168" s="530">
        <v>32</v>
      </c>
      <c r="B168" s="530"/>
      <c r="C168" s="37"/>
      <c r="D168" s="531" t="s">
        <v>4</v>
      </c>
      <c r="E168" s="531"/>
      <c r="F168" s="531"/>
      <c r="G168" s="529"/>
      <c r="H168" s="21">
        <f t="shared" si="369"/>
        <v>0</v>
      </c>
      <c r="I168" s="58">
        <f>SUM(I169:I172)</f>
        <v>0</v>
      </c>
      <c r="J168" s="374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8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374"/>
      <c r="X168" s="374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4"/>
      <c r="AK168" s="374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>
      <c r="A169" s="515">
        <v>321</v>
      </c>
      <c r="B169" s="515"/>
      <c r="C169" s="515"/>
      <c r="D169" s="516" t="s">
        <v>5</v>
      </c>
      <c r="E169" s="516"/>
      <c r="F169" s="516"/>
      <c r="G169" s="517"/>
      <c r="H169" s="24">
        <f t="shared" si="369"/>
        <v>0</v>
      </c>
      <c r="I169" s="61"/>
      <c r="J169" s="375"/>
      <c r="K169" s="62"/>
      <c r="L169" s="62"/>
      <c r="M169" s="62"/>
      <c r="N169" s="62"/>
      <c r="O169" s="62"/>
      <c r="P169" s="399"/>
      <c r="Q169" s="279"/>
      <c r="R169" s="279"/>
      <c r="S169" s="279"/>
      <c r="T169" s="279"/>
      <c r="U169" s="25">
        <f t="shared" si="368"/>
        <v>0</v>
      </c>
      <c r="V169" s="61"/>
      <c r="W169" s="375"/>
      <c r="X169" s="375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5"/>
      <c r="AK169" s="375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>
      <c r="A170" s="515">
        <v>322</v>
      </c>
      <c r="B170" s="515"/>
      <c r="C170" s="515"/>
      <c r="D170" s="516" t="s">
        <v>6</v>
      </c>
      <c r="E170" s="516"/>
      <c r="F170" s="516"/>
      <c r="G170" s="517"/>
      <c r="H170" s="24">
        <f t="shared" si="369"/>
        <v>0</v>
      </c>
      <c r="I170" s="61"/>
      <c r="J170" s="375"/>
      <c r="K170" s="62"/>
      <c r="L170" s="62"/>
      <c r="M170" s="62"/>
      <c r="N170" s="62"/>
      <c r="O170" s="62"/>
      <c r="P170" s="399"/>
      <c r="Q170" s="279"/>
      <c r="R170" s="279"/>
      <c r="S170" s="279"/>
      <c r="T170" s="279"/>
      <c r="U170" s="25">
        <f t="shared" si="368"/>
        <v>0</v>
      </c>
      <c r="V170" s="61"/>
      <c r="W170" s="375"/>
      <c r="X170" s="375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5"/>
      <c r="AK170" s="375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>
      <c r="A171" s="515">
        <v>323</v>
      </c>
      <c r="B171" s="515"/>
      <c r="C171" s="515"/>
      <c r="D171" s="516" t="s">
        <v>7</v>
      </c>
      <c r="E171" s="516"/>
      <c r="F171" s="516"/>
      <c r="G171" s="517"/>
      <c r="H171" s="24">
        <f t="shared" si="369"/>
        <v>0</v>
      </c>
      <c r="I171" s="61"/>
      <c r="J171" s="375"/>
      <c r="K171" s="62"/>
      <c r="L171" s="62"/>
      <c r="M171" s="62"/>
      <c r="N171" s="62"/>
      <c r="O171" s="62"/>
      <c r="P171" s="399"/>
      <c r="Q171" s="279"/>
      <c r="R171" s="279"/>
      <c r="S171" s="279"/>
      <c r="T171" s="279"/>
      <c r="U171" s="25">
        <f t="shared" si="368"/>
        <v>0</v>
      </c>
      <c r="V171" s="61"/>
      <c r="W171" s="375"/>
      <c r="X171" s="375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5"/>
      <c r="AK171" s="375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>
      <c r="A172" s="515">
        <v>329</v>
      </c>
      <c r="B172" s="515"/>
      <c r="C172" s="515"/>
      <c r="D172" s="516" t="s">
        <v>8</v>
      </c>
      <c r="E172" s="516"/>
      <c r="F172" s="516"/>
      <c r="G172" s="517"/>
      <c r="H172" s="24">
        <f t="shared" si="369"/>
        <v>0</v>
      </c>
      <c r="I172" s="61"/>
      <c r="J172" s="375"/>
      <c r="K172" s="62"/>
      <c r="L172" s="62"/>
      <c r="M172" s="62"/>
      <c r="N172" s="62"/>
      <c r="O172" s="62"/>
      <c r="P172" s="399"/>
      <c r="Q172" s="279"/>
      <c r="R172" s="279"/>
      <c r="S172" s="279"/>
      <c r="T172" s="279"/>
      <c r="U172" s="25">
        <f t="shared" si="368"/>
        <v>0</v>
      </c>
      <c r="V172" s="61"/>
      <c r="W172" s="375"/>
      <c r="X172" s="375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5"/>
      <c r="AK172" s="375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>
      <c r="A173" s="530">
        <v>34</v>
      </c>
      <c r="B173" s="530"/>
      <c r="C173" s="37"/>
      <c r="D173" s="531" t="s">
        <v>9</v>
      </c>
      <c r="E173" s="531"/>
      <c r="F173" s="531"/>
      <c r="G173" s="529"/>
      <c r="H173" s="21">
        <f t="shared" si="369"/>
        <v>0</v>
      </c>
      <c r="I173" s="58">
        <f>I174</f>
        <v>0</v>
      </c>
      <c r="J173" s="374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8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374"/>
      <c r="X173" s="374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4"/>
      <c r="AK173" s="374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>
      <c r="A174" s="515">
        <v>343</v>
      </c>
      <c r="B174" s="515"/>
      <c r="C174" s="515"/>
      <c r="D174" s="516" t="s">
        <v>10</v>
      </c>
      <c r="E174" s="516"/>
      <c r="F174" s="516"/>
      <c r="G174" s="517"/>
      <c r="H174" s="24">
        <f t="shared" si="369"/>
        <v>0</v>
      </c>
      <c r="I174" s="61"/>
      <c r="J174" s="375"/>
      <c r="K174" s="62"/>
      <c r="L174" s="62"/>
      <c r="M174" s="62"/>
      <c r="N174" s="62"/>
      <c r="O174" s="62"/>
      <c r="P174" s="399"/>
      <c r="Q174" s="279"/>
      <c r="R174" s="279"/>
      <c r="S174" s="279"/>
      <c r="T174" s="279"/>
      <c r="U174" s="25">
        <f t="shared" si="368"/>
        <v>0</v>
      </c>
      <c r="V174" s="61"/>
      <c r="W174" s="375"/>
      <c r="X174" s="375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5"/>
      <c r="AK174" s="375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>
      <c r="A175" s="47">
        <v>4</v>
      </c>
      <c r="B175" s="40"/>
      <c r="C175" s="40"/>
      <c r="D175" s="528" t="s">
        <v>17</v>
      </c>
      <c r="E175" s="528"/>
      <c r="F175" s="528"/>
      <c r="G175" s="529"/>
      <c r="H175" s="21">
        <f t="shared" si="369"/>
        <v>0</v>
      </c>
      <c r="I175" s="58">
        <f>I176</f>
        <v>0</v>
      </c>
      <c r="J175" s="374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8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374"/>
      <c r="X175" s="374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4"/>
      <c r="AK175" s="374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>
      <c r="A176" s="530">
        <v>42</v>
      </c>
      <c r="B176" s="530"/>
      <c r="C176" s="47"/>
      <c r="D176" s="531" t="s">
        <v>47</v>
      </c>
      <c r="E176" s="531"/>
      <c r="F176" s="531"/>
      <c r="G176" s="529"/>
      <c r="H176" s="21">
        <f t="shared" si="369"/>
        <v>0</v>
      </c>
      <c r="I176" s="58">
        <f>SUM(I177:I178)</f>
        <v>0</v>
      </c>
      <c r="J176" s="374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8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374"/>
      <c r="X176" s="374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4"/>
      <c r="AK176" s="374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>
      <c r="A177" s="515">
        <v>422</v>
      </c>
      <c r="B177" s="515"/>
      <c r="C177" s="515"/>
      <c r="D177" s="516" t="s">
        <v>11</v>
      </c>
      <c r="E177" s="516"/>
      <c r="F177" s="516"/>
      <c r="G177" s="516"/>
      <c r="H177" s="24">
        <f t="shared" si="369"/>
        <v>0</v>
      </c>
      <c r="I177" s="61"/>
      <c r="J177" s="375"/>
      <c r="K177" s="62"/>
      <c r="L177" s="62"/>
      <c r="M177" s="62"/>
      <c r="N177" s="62"/>
      <c r="O177" s="62"/>
      <c r="P177" s="399"/>
      <c r="Q177" s="279"/>
      <c r="R177" s="279"/>
      <c r="S177" s="279"/>
      <c r="T177" s="279"/>
      <c r="U177" s="25">
        <f t="shared" si="368"/>
        <v>0</v>
      </c>
      <c r="V177" s="61"/>
      <c r="W177" s="375"/>
      <c r="X177" s="375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5"/>
      <c r="AK177" s="375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>
      <c r="A178" s="515">
        <v>424</v>
      </c>
      <c r="B178" s="515"/>
      <c r="C178" s="515"/>
      <c r="D178" s="516" t="s">
        <v>48</v>
      </c>
      <c r="E178" s="516"/>
      <c r="F178" s="516"/>
      <c r="G178" s="516"/>
      <c r="H178" s="24">
        <f t="shared" si="369"/>
        <v>0</v>
      </c>
      <c r="I178" s="61"/>
      <c r="J178" s="375"/>
      <c r="K178" s="62"/>
      <c r="L178" s="62"/>
      <c r="M178" s="62"/>
      <c r="N178" s="62"/>
      <c r="O178" s="62"/>
      <c r="P178" s="399"/>
      <c r="Q178" s="279"/>
      <c r="R178" s="279"/>
      <c r="S178" s="279"/>
      <c r="T178" s="279"/>
      <c r="U178" s="25">
        <f t="shared" si="368"/>
        <v>0</v>
      </c>
      <c r="V178" s="61"/>
      <c r="W178" s="375"/>
      <c r="X178" s="375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5"/>
      <c r="AK178" s="375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>
      <c r="A181" s="38"/>
      <c r="B181" s="38"/>
      <c r="C181" s="38"/>
      <c r="D181" s="27"/>
      <c r="E181" s="27"/>
      <c r="F181" s="27"/>
      <c r="G181" s="27"/>
      <c r="H181" s="24"/>
      <c r="I181" s="61"/>
      <c r="J181" s="375"/>
      <c r="K181" s="62"/>
      <c r="L181" s="62"/>
      <c r="M181" s="62"/>
      <c r="N181" s="62"/>
      <c r="O181" s="62"/>
      <c r="P181" s="399"/>
      <c r="Q181" s="279"/>
      <c r="R181" s="279"/>
      <c r="S181" s="279"/>
      <c r="T181" s="279"/>
      <c r="U181" s="25"/>
      <c r="V181" s="61"/>
      <c r="W181" s="375"/>
      <c r="X181" s="375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5"/>
      <c r="AK181" s="375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>
      <c r="A182" s="515"/>
      <c r="B182" s="515"/>
      <c r="C182" s="515"/>
      <c r="D182" s="516"/>
      <c r="E182" s="516"/>
      <c r="F182" s="516"/>
      <c r="G182" s="517"/>
      <c r="H182" s="24"/>
      <c r="I182" s="61"/>
      <c r="J182" s="375"/>
      <c r="K182" s="62"/>
      <c r="L182" s="62"/>
      <c r="M182" s="62"/>
      <c r="N182" s="62"/>
      <c r="O182" s="62"/>
      <c r="P182" s="399"/>
      <c r="Q182" s="279"/>
      <c r="R182" s="279"/>
      <c r="S182" s="279"/>
      <c r="T182" s="279"/>
      <c r="U182" s="25"/>
      <c r="V182" s="61"/>
      <c r="W182" s="375"/>
      <c r="X182" s="375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5"/>
      <c r="AK182" s="375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>
      <c r="A183" s="28"/>
      <c r="B183" s="28"/>
      <c r="C183" s="28"/>
      <c r="D183" s="29"/>
      <c r="E183" s="29"/>
      <c r="F183" s="29"/>
      <c r="G183" s="29"/>
      <c r="H183" s="30"/>
      <c r="I183" s="31"/>
      <c r="J183" s="376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376"/>
      <c r="X183" s="376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6"/>
      <c r="AK183" s="376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>
      <c r="A184" s="532"/>
      <c r="B184" s="532"/>
      <c r="C184" s="532"/>
      <c r="D184" s="541"/>
      <c r="E184" s="541"/>
      <c r="F184" s="541"/>
      <c r="G184" s="542"/>
      <c r="H184" s="17">
        <f t="shared" ref="H184:H201" si="398">SUM(I184:T184)</f>
        <v>0</v>
      </c>
      <c r="I184" s="53">
        <f>I185</f>
        <v>0</v>
      </c>
      <c r="J184" s="372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6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372"/>
      <c r="X184" s="372"/>
      <c r="Y184" s="281"/>
      <c r="Z184" s="281"/>
      <c r="AA184" s="281"/>
      <c r="AB184" s="281"/>
      <c r="AC184" s="281"/>
      <c r="AD184" s="281"/>
      <c r="AE184" s="281"/>
      <c r="AF184" s="281"/>
      <c r="AG184" s="282"/>
      <c r="AH184" s="283">
        <f t="shared" ref="AH184:AH201" si="401">SUM(AI184:AT184)</f>
        <v>0</v>
      </c>
      <c r="AI184" s="284"/>
      <c r="AJ184" s="378"/>
      <c r="AK184" s="378"/>
      <c r="AL184" s="281">
        <f t="shared" ref="AL184:AT184" si="402">AL185</f>
        <v>0</v>
      </c>
      <c r="AM184" s="281">
        <f t="shared" si="402"/>
        <v>0</v>
      </c>
      <c r="AN184" s="281">
        <f t="shared" si="402"/>
        <v>0</v>
      </c>
      <c r="AO184" s="281">
        <f t="shared" si="402"/>
        <v>0</v>
      </c>
      <c r="AP184" s="281">
        <f t="shared" si="402"/>
        <v>0</v>
      </c>
      <c r="AQ184" s="281">
        <f t="shared" si="402"/>
        <v>0</v>
      </c>
      <c r="AR184" s="281">
        <f t="shared" si="402"/>
        <v>0</v>
      </c>
      <c r="AS184" s="281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>
      <c r="A185" s="525"/>
      <c r="B185" s="525"/>
      <c r="C185" s="525"/>
      <c r="D185" s="526"/>
      <c r="E185" s="526"/>
      <c r="F185" s="526"/>
      <c r="G185" s="527"/>
      <c r="H185" s="19">
        <f t="shared" si="398"/>
        <v>0</v>
      </c>
      <c r="I185" s="55">
        <f>I186+I198</f>
        <v>0</v>
      </c>
      <c r="J185" s="373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7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373"/>
      <c r="X185" s="373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3"/>
      <c r="AK185" s="373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>
      <c r="A186" s="22">
        <v>3</v>
      </c>
      <c r="C186" s="39"/>
      <c r="D186" s="528" t="s">
        <v>16</v>
      </c>
      <c r="E186" s="528"/>
      <c r="F186" s="528"/>
      <c r="G186" s="529"/>
      <c r="H186" s="21">
        <f t="shared" si="398"/>
        <v>0</v>
      </c>
      <c r="I186" s="58">
        <f>I187+I191+I196</f>
        <v>0</v>
      </c>
      <c r="J186" s="374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8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374"/>
      <c r="X186" s="374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4"/>
      <c r="AK186" s="374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>
      <c r="A187" s="530">
        <v>31</v>
      </c>
      <c r="B187" s="530"/>
      <c r="C187" s="37"/>
      <c r="D187" s="531" t="s">
        <v>0</v>
      </c>
      <c r="E187" s="531"/>
      <c r="F187" s="531"/>
      <c r="G187" s="529"/>
      <c r="H187" s="21">
        <f t="shared" si="398"/>
        <v>0</v>
      </c>
      <c r="I187" s="58">
        <f>SUM(I188:I190)</f>
        <v>0</v>
      </c>
      <c r="J187" s="374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8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374"/>
      <c r="X187" s="374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4"/>
      <c r="AK187" s="374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>
      <c r="A188" s="515">
        <v>311</v>
      </c>
      <c r="B188" s="515"/>
      <c r="C188" s="515"/>
      <c r="D188" s="516" t="s">
        <v>1</v>
      </c>
      <c r="E188" s="516"/>
      <c r="F188" s="516"/>
      <c r="G188" s="516"/>
      <c r="H188" s="24">
        <f t="shared" si="398"/>
        <v>0</v>
      </c>
      <c r="I188" s="61"/>
      <c r="J188" s="375"/>
      <c r="K188" s="62"/>
      <c r="L188" s="62"/>
      <c r="M188" s="62"/>
      <c r="N188" s="62"/>
      <c r="O188" s="62"/>
      <c r="P188" s="399"/>
      <c r="Q188" s="279"/>
      <c r="R188" s="279"/>
      <c r="S188" s="279"/>
      <c r="T188" s="279"/>
      <c r="U188" s="25">
        <f t="shared" si="400"/>
        <v>0</v>
      </c>
      <c r="V188" s="61"/>
      <c r="W188" s="375"/>
      <c r="X188" s="375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5"/>
      <c r="AK188" s="375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>
      <c r="A189" s="515">
        <v>312</v>
      </c>
      <c r="B189" s="515"/>
      <c r="C189" s="515"/>
      <c r="D189" s="516" t="s">
        <v>2</v>
      </c>
      <c r="E189" s="516"/>
      <c r="F189" s="516"/>
      <c r="G189" s="516"/>
      <c r="H189" s="24">
        <f t="shared" si="398"/>
        <v>0</v>
      </c>
      <c r="I189" s="61"/>
      <c r="J189" s="375"/>
      <c r="K189" s="62"/>
      <c r="L189" s="62"/>
      <c r="M189" s="62"/>
      <c r="N189" s="62"/>
      <c r="O189" s="62"/>
      <c r="P189" s="399"/>
      <c r="Q189" s="279"/>
      <c r="R189" s="279"/>
      <c r="S189" s="279"/>
      <c r="T189" s="279"/>
      <c r="U189" s="25">
        <f t="shared" si="400"/>
        <v>0</v>
      </c>
      <c r="V189" s="61"/>
      <c r="W189" s="375"/>
      <c r="X189" s="375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5"/>
      <c r="AK189" s="375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>
      <c r="A190" s="515">
        <v>313</v>
      </c>
      <c r="B190" s="515"/>
      <c r="C190" s="515"/>
      <c r="D190" s="516" t="s">
        <v>3</v>
      </c>
      <c r="E190" s="516"/>
      <c r="F190" s="516"/>
      <c r="G190" s="516"/>
      <c r="H190" s="24">
        <f t="shared" si="398"/>
        <v>0</v>
      </c>
      <c r="I190" s="61"/>
      <c r="J190" s="375"/>
      <c r="K190" s="62"/>
      <c r="L190" s="62"/>
      <c r="M190" s="62"/>
      <c r="N190" s="62"/>
      <c r="O190" s="62"/>
      <c r="P190" s="399"/>
      <c r="Q190" s="279"/>
      <c r="R190" s="279"/>
      <c r="S190" s="279"/>
      <c r="T190" s="279"/>
      <c r="U190" s="25">
        <f t="shared" si="400"/>
        <v>0</v>
      </c>
      <c r="V190" s="61"/>
      <c r="W190" s="375"/>
      <c r="X190" s="375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5"/>
      <c r="AK190" s="375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>
      <c r="A191" s="530">
        <v>32</v>
      </c>
      <c r="B191" s="530"/>
      <c r="C191" s="37"/>
      <c r="D191" s="531" t="s">
        <v>4</v>
      </c>
      <c r="E191" s="531"/>
      <c r="F191" s="531"/>
      <c r="G191" s="529"/>
      <c r="H191" s="21">
        <f t="shared" si="398"/>
        <v>0</v>
      </c>
      <c r="I191" s="58">
        <f>SUM(I192:I195)</f>
        <v>0</v>
      </c>
      <c r="J191" s="374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8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374"/>
      <c r="X191" s="374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4"/>
      <c r="AK191" s="374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>
      <c r="A192" s="515">
        <v>321</v>
      </c>
      <c r="B192" s="515"/>
      <c r="C192" s="515"/>
      <c r="D192" s="516" t="s">
        <v>5</v>
      </c>
      <c r="E192" s="516"/>
      <c r="F192" s="516"/>
      <c r="G192" s="516"/>
      <c r="H192" s="24">
        <f t="shared" si="398"/>
        <v>0</v>
      </c>
      <c r="I192" s="61"/>
      <c r="J192" s="375"/>
      <c r="K192" s="62"/>
      <c r="L192" s="62"/>
      <c r="M192" s="62"/>
      <c r="N192" s="62"/>
      <c r="O192" s="62"/>
      <c r="P192" s="399"/>
      <c r="Q192" s="279"/>
      <c r="R192" s="279"/>
      <c r="S192" s="279"/>
      <c r="T192" s="279"/>
      <c r="U192" s="25">
        <f t="shared" si="400"/>
        <v>0</v>
      </c>
      <c r="V192" s="61"/>
      <c r="W192" s="375"/>
      <c r="X192" s="375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5"/>
      <c r="AK192" s="375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>
      <c r="A193" s="515">
        <v>322</v>
      </c>
      <c r="B193" s="515"/>
      <c r="C193" s="515"/>
      <c r="D193" s="516" t="s">
        <v>6</v>
      </c>
      <c r="E193" s="516"/>
      <c r="F193" s="516"/>
      <c r="G193" s="516"/>
      <c r="H193" s="24">
        <f t="shared" si="398"/>
        <v>0</v>
      </c>
      <c r="I193" s="61"/>
      <c r="J193" s="375"/>
      <c r="K193" s="62"/>
      <c r="L193" s="62"/>
      <c r="M193" s="62"/>
      <c r="N193" s="62"/>
      <c r="O193" s="62"/>
      <c r="P193" s="399"/>
      <c r="Q193" s="279"/>
      <c r="R193" s="279"/>
      <c r="S193" s="279"/>
      <c r="T193" s="279"/>
      <c r="U193" s="25">
        <f t="shared" si="400"/>
        <v>0</v>
      </c>
      <c r="V193" s="61"/>
      <c r="W193" s="375"/>
      <c r="X193" s="375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5"/>
      <c r="AK193" s="375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>
      <c r="A194" s="515">
        <v>323</v>
      </c>
      <c r="B194" s="515"/>
      <c r="C194" s="515"/>
      <c r="D194" s="516" t="s">
        <v>7</v>
      </c>
      <c r="E194" s="516"/>
      <c r="F194" s="516"/>
      <c r="G194" s="516"/>
      <c r="H194" s="24">
        <f t="shared" si="398"/>
        <v>0</v>
      </c>
      <c r="I194" s="61"/>
      <c r="J194" s="375"/>
      <c r="K194" s="62"/>
      <c r="L194" s="62"/>
      <c r="M194" s="62"/>
      <c r="N194" s="62"/>
      <c r="O194" s="62"/>
      <c r="P194" s="399"/>
      <c r="Q194" s="279"/>
      <c r="R194" s="279"/>
      <c r="S194" s="279"/>
      <c r="T194" s="279"/>
      <c r="U194" s="25">
        <f t="shared" si="400"/>
        <v>0</v>
      </c>
      <c r="V194" s="61"/>
      <c r="W194" s="375"/>
      <c r="X194" s="375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5"/>
      <c r="AK194" s="375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>
      <c r="A195" s="515">
        <v>329</v>
      </c>
      <c r="B195" s="515"/>
      <c r="C195" s="515"/>
      <c r="D195" s="516" t="s">
        <v>8</v>
      </c>
      <c r="E195" s="516"/>
      <c r="F195" s="516"/>
      <c r="G195" s="516"/>
      <c r="H195" s="24">
        <f t="shared" si="398"/>
        <v>0</v>
      </c>
      <c r="I195" s="61"/>
      <c r="J195" s="375"/>
      <c r="K195" s="62"/>
      <c r="L195" s="62"/>
      <c r="M195" s="62"/>
      <c r="N195" s="62"/>
      <c r="O195" s="62"/>
      <c r="P195" s="399"/>
      <c r="Q195" s="279"/>
      <c r="R195" s="279"/>
      <c r="S195" s="279"/>
      <c r="T195" s="279"/>
      <c r="U195" s="25">
        <f t="shared" si="400"/>
        <v>0</v>
      </c>
      <c r="V195" s="61"/>
      <c r="W195" s="375"/>
      <c r="X195" s="375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5"/>
      <c r="AK195" s="375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>
      <c r="A196" s="530">
        <v>34</v>
      </c>
      <c r="B196" s="530"/>
      <c r="C196" s="37"/>
      <c r="D196" s="531" t="s">
        <v>9</v>
      </c>
      <c r="E196" s="531"/>
      <c r="F196" s="531"/>
      <c r="G196" s="529"/>
      <c r="H196" s="21">
        <f t="shared" si="398"/>
        <v>0</v>
      </c>
      <c r="I196" s="58">
        <f>I197</f>
        <v>0</v>
      </c>
      <c r="J196" s="374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8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374"/>
      <c r="X196" s="374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4"/>
      <c r="AK196" s="374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>
      <c r="A197" s="515">
        <v>343</v>
      </c>
      <c r="B197" s="515"/>
      <c r="C197" s="515"/>
      <c r="D197" s="516" t="s">
        <v>10</v>
      </c>
      <c r="E197" s="516"/>
      <c r="F197" s="516"/>
      <c r="G197" s="516"/>
      <c r="H197" s="24">
        <f t="shared" si="398"/>
        <v>0</v>
      </c>
      <c r="I197" s="61"/>
      <c r="J197" s="375"/>
      <c r="K197" s="62"/>
      <c r="L197" s="62"/>
      <c r="M197" s="62"/>
      <c r="N197" s="62"/>
      <c r="O197" s="62"/>
      <c r="P197" s="399"/>
      <c r="Q197" s="279"/>
      <c r="R197" s="279"/>
      <c r="S197" s="279"/>
      <c r="T197" s="279"/>
      <c r="U197" s="25">
        <f t="shared" si="400"/>
        <v>0</v>
      </c>
      <c r="V197" s="61"/>
      <c r="W197" s="375"/>
      <c r="X197" s="375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5"/>
      <c r="AK197" s="375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>
      <c r="A198" s="22">
        <v>4</v>
      </c>
      <c r="B198" s="40"/>
      <c r="C198" s="40"/>
      <c r="D198" s="528" t="s">
        <v>17</v>
      </c>
      <c r="E198" s="528"/>
      <c r="F198" s="528"/>
      <c r="G198" s="529"/>
      <c r="H198" s="21">
        <f t="shared" si="398"/>
        <v>0</v>
      </c>
      <c r="I198" s="58">
        <f>I199</f>
        <v>0</v>
      </c>
      <c r="J198" s="374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8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374"/>
      <c r="X198" s="374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4"/>
      <c r="AK198" s="374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>
      <c r="A199" s="530">
        <v>42</v>
      </c>
      <c r="B199" s="530"/>
      <c r="C199" s="22"/>
      <c r="D199" s="531" t="s">
        <v>47</v>
      </c>
      <c r="E199" s="531"/>
      <c r="F199" s="531"/>
      <c r="G199" s="529"/>
      <c r="H199" s="21">
        <f t="shared" si="398"/>
        <v>0</v>
      </c>
      <c r="I199" s="58">
        <f>SUM(I200:I201)</f>
        <v>0</v>
      </c>
      <c r="J199" s="374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8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374"/>
      <c r="X199" s="374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4"/>
      <c r="AK199" s="374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>
      <c r="A200" s="515">
        <v>422</v>
      </c>
      <c r="B200" s="515"/>
      <c r="C200" s="515"/>
      <c r="D200" s="516" t="s">
        <v>11</v>
      </c>
      <c r="E200" s="516"/>
      <c r="F200" s="516"/>
      <c r="G200" s="516"/>
      <c r="H200" s="24">
        <f t="shared" si="398"/>
        <v>0</v>
      </c>
      <c r="I200" s="61"/>
      <c r="J200" s="375"/>
      <c r="K200" s="62"/>
      <c r="L200" s="62"/>
      <c r="M200" s="62"/>
      <c r="N200" s="62"/>
      <c r="O200" s="62"/>
      <c r="P200" s="399"/>
      <c r="Q200" s="279"/>
      <c r="R200" s="279"/>
      <c r="S200" s="279"/>
      <c r="T200" s="279"/>
      <c r="U200" s="25">
        <f t="shared" si="400"/>
        <v>0</v>
      </c>
      <c r="V200" s="61"/>
      <c r="W200" s="375"/>
      <c r="X200" s="375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5"/>
      <c r="AK200" s="375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>
      <c r="A201" s="515">
        <v>424</v>
      </c>
      <c r="B201" s="515"/>
      <c r="C201" s="515"/>
      <c r="D201" s="516" t="s">
        <v>48</v>
      </c>
      <c r="E201" s="516"/>
      <c r="F201" s="516"/>
      <c r="G201" s="516"/>
      <c r="H201" s="24">
        <f t="shared" si="398"/>
        <v>0</v>
      </c>
      <c r="I201" s="61"/>
      <c r="J201" s="375"/>
      <c r="K201" s="62"/>
      <c r="L201" s="62"/>
      <c r="M201" s="62"/>
      <c r="N201" s="62"/>
      <c r="O201" s="62"/>
      <c r="P201" s="399"/>
      <c r="Q201" s="279"/>
      <c r="R201" s="279"/>
      <c r="S201" s="279"/>
      <c r="T201" s="279"/>
      <c r="U201" s="25">
        <f t="shared" si="400"/>
        <v>0</v>
      </c>
      <c r="V201" s="61"/>
      <c r="W201" s="375"/>
      <c r="X201" s="375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5"/>
      <c r="AK201" s="375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>
      <c r="Q202" s="279"/>
      <c r="R202" s="279"/>
      <c r="S202" s="279"/>
      <c r="T202" s="279"/>
    </row>
    <row r="203" spans="1:139" ht="0" hidden="1" customHeight="1">
      <c r="Q203" s="279"/>
      <c r="R203" s="279"/>
      <c r="S203" s="279"/>
      <c r="T203" s="279"/>
    </row>
    <row r="204" spans="1:139" ht="0" hidden="1" customHeight="1">
      <c r="Q204" s="279"/>
      <c r="R204" s="279"/>
      <c r="S204" s="279"/>
      <c r="T204" s="279"/>
    </row>
    <row r="205" spans="1:139" ht="0" hidden="1" customHeight="1">
      <c r="Q205" s="279"/>
      <c r="R205" s="279"/>
      <c r="S205" s="279"/>
      <c r="T205" s="279"/>
    </row>
    <row r="206" spans="1:139" ht="0" hidden="1" customHeight="1">
      <c r="Q206" s="279"/>
      <c r="R206" s="279"/>
      <c r="S206" s="279"/>
      <c r="T206" s="279"/>
    </row>
    <row r="207" spans="1:139" ht="0" hidden="1" customHeight="1">
      <c r="Q207" s="279"/>
      <c r="R207" s="279"/>
      <c r="S207" s="279"/>
      <c r="T207" s="279"/>
    </row>
    <row r="208" spans="1:139" ht="0" hidden="1" customHeight="1">
      <c r="Q208" s="279"/>
      <c r="R208" s="279"/>
      <c r="S208" s="279"/>
      <c r="T208" s="279"/>
    </row>
    <row r="209" spans="1:47" ht="0" hidden="1" customHeight="1">
      <c r="Q209" s="279"/>
      <c r="R209" s="279"/>
      <c r="S209" s="279"/>
      <c r="T209" s="279"/>
    </row>
    <row r="210" spans="1:47" ht="0" hidden="1" customHeight="1">
      <c r="Q210" s="279"/>
      <c r="R210" s="279"/>
      <c r="S210" s="279"/>
      <c r="T210" s="279"/>
    </row>
    <row r="211" spans="1:47" ht="0" hidden="1" customHeight="1">
      <c r="Q211" s="279"/>
      <c r="R211" s="279"/>
      <c r="S211" s="279"/>
      <c r="T211" s="279"/>
    </row>
    <row r="212" spans="1:47" ht="0" hidden="1" customHeight="1">
      <c r="Q212" s="279"/>
      <c r="R212" s="279"/>
      <c r="S212" s="279"/>
      <c r="T212" s="279"/>
    </row>
    <row r="213" spans="1:47" ht="0" hidden="1" customHeight="1">
      <c r="Q213" s="279"/>
      <c r="R213" s="279"/>
      <c r="S213" s="279"/>
      <c r="T213" s="279"/>
    </row>
    <row r="214" spans="1:47" ht="0" hidden="1" customHeight="1">
      <c r="Q214" s="279"/>
      <c r="R214" s="279"/>
      <c r="S214" s="279"/>
      <c r="T214" s="279"/>
    </row>
    <row r="215" spans="1:47" ht="0" hidden="1" customHeight="1">
      <c r="Q215" s="279"/>
      <c r="R215" s="279"/>
      <c r="S215" s="279"/>
      <c r="T215" s="279"/>
    </row>
    <row r="216" spans="1:47" ht="0" hidden="1" customHeight="1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2"/>
    </row>
    <row r="217" spans="1:47" ht="0" hidden="1" customHeight="1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2"/>
    </row>
    <row r="218" spans="1:47" ht="0" hidden="1" customHeight="1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2"/>
    </row>
    <row r="219" spans="1:47" ht="0" hidden="1" customHeight="1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2"/>
    </row>
    <row r="220" spans="1:47" ht="0" hidden="1" customHeight="1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2"/>
    </row>
    <row r="221" spans="1:47" ht="0" hidden="1" customHeight="1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2"/>
    </row>
    <row r="222" spans="1:47" ht="0" hidden="1" customHeight="1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2"/>
    </row>
    <row r="223" spans="1:47" ht="0" hidden="1" customHeight="1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2"/>
    </row>
    <row r="224" spans="1:47" ht="0" hidden="1" customHeight="1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2"/>
    </row>
    <row r="225" spans="1:47" ht="0" hidden="1" customHeight="1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2"/>
    </row>
    <row r="226" spans="1:47" ht="0" hidden="1" customHeight="1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2"/>
    </row>
    <row r="227" spans="1:47" ht="0" hidden="1" customHeight="1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2"/>
    </row>
    <row r="228" spans="1:47" ht="0" hidden="1" customHeight="1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2"/>
    </row>
    <row r="229" spans="1:47" ht="0" hidden="1" customHeight="1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2"/>
    </row>
    <row r="230" spans="1:47" ht="0" hidden="1" customHeight="1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2"/>
    </row>
    <row r="231" spans="1:47" ht="0" hidden="1" customHeight="1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2"/>
    </row>
    <row r="232" spans="1:47" ht="0" hidden="1" customHeight="1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2"/>
    </row>
    <row r="233" spans="1:47" ht="0" hidden="1" customHeight="1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2"/>
    </row>
    <row r="234" spans="1:47" ht="0" hidden="1" customHeight="1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2"/>
    </row>
    <row r="235" spans="1:47" ht="0" hidden="1" customHeight="1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2"/>
    </row>
    <row r="236" spans="1:47" ht="0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2"/>
    </row>
    <row r="237" spans="1:47" ht="0" hidden="1" customHeight="1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2"/>
    </row>
    <row r="238" spans="1:47" ht="0" hidden="1" customHeight="1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2"/>
    </row>
  </sheetData>
  <sheetProtection password="D308" sheet="1" objects="1" scenarios="1" formatCells="0" formatColumns="0" formatRows="0"/>
  <mergeCells count="289"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Računovodstvo</cp:lastModifiedBy>
  <cp:lastPrinted>2016-12-21T07:13:10Z</cp:lastPrinted>
  <dcterms:created xsi:type="dcterms:W3CDTF">2015-09-21T13:15:47Z</dcterms:created>
  <dcterms:modified xsi:type="dcterms:W3CDTF">2016-12-28T10:05:10Z</dcterms:modified>
</cp:coreProperties>
</file>